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89" documentId="8_{E8A32045-6E28-4ABC-AC6F-511DBB229A3A}" xr6:coauthVersionLast="47" xr6:coauthVersionMax="47" xr10:uidLastSave="{6EE8AE18-BC1E-4D15-B3FD-EA4707E2BA75}"/>
  <bookViews>
    <workbookView xWindow="-110" yWindow="-110" windowWidth="25820" windowHeight="14020" firstSheet="11" activeTab="15" xr2:uid="{95F79A66-6F04-4474-A08A-370DFB36ACEE}"/>
  </bookViews>
  <sheets>
    <sheet name="1968-1978" sheetId="3" r:id="rId1"/>
    <sheet name="1979-1998" sheetId="2" r:id="rId2"/>
    <sheet name="1999-2019" sheetId="1" r:id="rId3"/>
    <sheet name="2018-2023 provisional suicide" sheetId="11" r:id="rId4"/>
    <sheet name="2018-2022 provisional all-cause" sheetId="12" r:id="rId5"/>
    <sheet name="2018-2022 prostate" sheetId="13" r:id="rId6"/>
    <sheet name="1999-2019 prostate" sheetId="14" r:id="rId7"/>
    <sheet name="1979-1998 prostate" sheetId="15" r:id="rId8"/>
    <sheet name="1968-1978 prostate" sheetId="16" r:id="rId9"/>
    <sheet name="Death Rate Ratios - Sex Gap" sheetId="7" r:id="rId10"/>
    <sheet name="Sex Diff for Death Rates" sheetId="5" r:id="rId11"/>
    <sheet name="prostate cancer v suicide" sheetId="6" r:id="rId12"/>
    <sheet name="Suicide Rates for Men by Age" sheetId="8" state="hidden" r:id="rId13"/>
    <sheet name="Suicide rate snapshot" sheetId="9" r:id="rId14"/>
    <sheet name="Graph Prep" sheetId="4" r:id="rId15"/>
    <sheet name="Documentation Information" sheetId="10" r:id="rId1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4" l="1"/>
  <c r="L54" i="4"/>
  <c r="L55" i="4"/>
  <c r="L56" i="4"/>
  <c r="L57" i="4"/>
  <c r="L53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3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14" i="4"/>
  <c r="L4" i="4"/>
  <c r="L5" i="4"/>
  <c r="L6" i="4"/>
  <c r="L7" i="4"/>
  <c r="L8" i="4"/>
  <c r="L9" i="4"/>
  <c r="L10" i="4"/>
  <c r="L11" i="4"/>
  <c r="L12" i="4"/>
  <c r="L13" i="4"/>
  <c r="L3" i="4"/>
  <c r="S135" i="16"/>
  <c r="S134" i="16"/>
  <c r="S133" i="16"/>
  <c r="S132" i="16"/>
  <c r="S131" i="16"/>
  <c r="S130" i="16"/>
  <c r="S129" i="16"/>
  <c r="S128" i="16"/>
  <c r="S127" i="16"/>
  <c r="S126" i="16"/>
  <c r="S125" i="16"/>
  <c r="S124" i="16"/>
  <c r="S123" i="16"/>
  <c r="S122" i="16"/>
  <c r="S121" i="16"/>
  <c r="S120" i="16"/>
  <c r="S119" i="16"/>
  <c r="S118" i="16"/>
  <c r="S117" i="16"/>
  <c r="S116" i="16"/>
  <c r="S115" i="16"/>
  <c r="S114" i="16"/>
  <c r="S113" i="16"/>
  <c r="S112" i="16"/>
  <c r="S111" i="16"/>
  <c r="S110" i="16"/>
  <c r="S109" i="16"/>
  <c r="S108" i="16"/>
  <c r="S107" i="16"/>
  <c r="S106" i="16"/>
  <c r="S105" i="16"/>
  <c r="S104" i="16"/>
  <c r="S103" i="16"/>
  <c r="S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T206" i="15"/>
  <c r="T205" i="15"/>
  <c r="T204" i="15"/>
  <c r="T203" i="15"/>
  <c r="T202" i="15"/>
  <c r="T201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T2" i="15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F57" i="4" l="1"/>
  <c r="G57" i="4" s="1"/>
  <c r="E57" i="4"/>
  <c r="C57" i="4"/>
  <c r="D57" i="4" s="1"/>
  <c r="B57" i="4"/>
  <c r="J17" i="12"/>
  <c r="J18" i="12"/>
  <c r="J19" i="12"/>
  <c r="J20" i="12"/>
  <c r="J17" i="11"/>
  <c r="J18" i="11"/>
  <c r="J19" i="11"/>
  <c r="J20" i="11"/>
  <c r="D3" i="4"/>
  <c r="E55" i="4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E56" i="4" s="1"/>
  <c r="F55" i="4" l="1"/>
  <c r="G55" i="4" s="1"/>
  <c r="F56" i="4"/>
  <c r="G56" i="4" s="1"/>
  <c r="B56" i="4"/>
  <c r="C56" i="4"/>
  <c r="C55" i="4"/>
  <c r="M55" i="4" s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2" i="11"/>
  <c r="B55" i="4" s="1"/>
  <c r="AA3" i="1"/>
  <c r="Q35" i="4"/>
  <c r="W35" i="4"/>
  <c r="R36" i="4"/>
  <c r="Q37" i="4"/>
  <c r="S37" i="4"/>
  <c r="R38" i="4"/>
  <c r="T38" i="4"/>
  <c r="S39" i="4"/>
  <c r="U39" i="4"/>
  <c r="T40" i="4"/>
  <c r="V40" i="4"/>
  <c r="U41" i="4"/>
  <c r="W41" i="4"/>
  <c r="V42" i="4"/>
  <c r="Q43" i="4"/>
  <c r="W43" i="4"/>
  <c r="R44" i="4"/>
  <c r="Q45" i="4"/>
  <c r="S45" i="4"/>
  <c r="R46" i="4"/>
  <c r="T46" i="4"/>
  <c r="S47" i="4"/>
  <c r="U47" i="4"/>
  <c r="T48" i="4"/>
  <c r="V48" i="4"/>
  <c r="U49" i="4"/>
  <c r="W49" i="4"/>
  <c r="V50" i="4"/>
  <c r="Q51" i="4"/>
  <c r="W51" i="4"/>
  <c r="R52" i="4"/>
  <c r="Q53" i="4"/>
  <c r="S53" i="4"/>
  <c r="R54" i="4"/>
  <c r="T54" i="4"/>
  <c r="T34" i="4"/>
  <c r="V34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3" i="1"/>
  <c r="S15" i="4"/>
  <c r="U15" i="4"/>
  <c r="T16" i="4"/>
  <c r="V16" i="4"/>
  <c r="U17" i="4"/>
  <c r="W17" i="4"/>
  <c r="V18" i="4"/>
  <c r="Q19" i="4"/>
  <c r="W19" i="4"/>
  <c r="R20" i="4"/>
  <c r="Q21" i="4"/>
  <c r="S21" i="4"/>
  <c r="R22" i="4"/>
  <c r="T22" i="4"/>
  <c r="S23" i="4"/>
  <c r="U23" i="4"/>
  <c r="T24" i="4"/>
  <c r="V24" i="4"/>
  <c r="U25" i="4"/>
  <c r="W25" i="4"/>
  <c r="V26" i="4"/>
  <c r="Q27" i="4"/>
  <c r="W27" i="4"/>
  <c r="R28" i="4"/>
  <c r="Q29" i="4"/>
  <c r="S29" i="4"/>
  <c r="R30" i="4"/>
  <c r="T30" i="4"/>
  <c r="S31" i="4"/>
  <c r="U31" i="4"/>
  <c r="T32" i="4"/>
  <c r="V32" i="4"/>
  <c r="U33" i="4"/>
  <c r="W33" i="4"/>
  <c r="W14" i="4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3" i="2"/>
  <c r="R4" i="4"/>
  <c r="T4" i="4"/>
  <c r="S5" i="4"/>
  <c r="U5" i="4"/>
  <c r="T6" i="4"/>
  <c r="V6" i="4"/>
  <c r="U7" i="4"/>
  <c r="W7" i="4"/>
  <c r="V8" i="4"/>
  <c r="Q9" i="4"/>
  <c r="W9" i="4"/>
  <c r="R10" i="4"/>
  <c r="Q11" i="4"/>
  <c r="S11" i="4"/>
  <c r="R12" i="4"/>
  <c r="T12" i="4"/>
  <c r="S13" i="4"/>
  <c r="U13" i="4"/>
  <c r="R3" i="4"/>
  <c r="S3" i="4"/>
  <c r="T3" i="4"/>
  <c r="U3" i="4"/>
  <c r="V3" i="4"/>
  <c r="W3" i="4"/>
  <c r="Q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P302" i="3"/>
  <c r="AP303" i="3"/>
  <c r="AP304" i="3"/>
  <c r="AP305" i="3"/>
  <c r="AP306" i="3"/>
  <c r="AP307" i="3"/>
  <c r="AP308" i="3"/>
  <c r="AP309" i="3"/>
  <c r="AP310" i="3"/>
  <c r="AP3" i="3"/>
  <c r="P4" i="4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U54" i="4" s="1"/>
  <c r="F36" i="4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E24" i="4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3" i="2"/>
  <c r="F3" i="4"/>
  <c r="G3" i="4" s="1"/>
  <c r="E3" i="4"/>
  <c r="B3" i="4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3" i="3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K4" i="4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3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C52" i="4" s="1"/>
  <c r="E28" i="4" l="1"/>
  <c r="T13" i="4"/>
  <c r="S12" i="4"/>
  <c r="R11" i="4"/>
  <c r="Q10" i="4"/>
  <c r="W8" i="4"/>
  <c r="V7" i="4"/>
  <c r="U6" i="4"/>
  <c r="T5" i="4"/>
  <c r="S4" i="4"/>
  <c r="Q14" i="4"/>
  <c r="V33" i="4"/>
  <c r="U32" i="4"/>
  <c r="T31" i="4"/>
  <c r="S30" i="4"/>
  <c r="R29" i="4"/>
  <c r="Q28" i="4"/>
  <c r="W26" i="4"/>
  <c r="V25" i="4"/>
  <c r="U24" i="4"/>
  <c r="T23" i="4"/>
  <c r="S22" i="4"/>
  <c r="R21" i="4"/>
  <c r="Q20" i="4"/>
  <c r="W18" i="4"/>
  <c r="V17" i="4"/>
  <c r="U16" i="4"/>
  <c r="T15" i="4"/>
  <c r="U34" i="4"/>
  <c r="S54" i="4"/>
  <c r="R53" i="4"/>
  <c r="Q52" i="4"/>
  <c r="W50" i="4"/>
  <c r="V49" i="4"/>
  <c r="U48" i="4"/>
  <c r="T47" i="4"/>
  <c r="S46" i="4"/>
  <c r="R45" i="4"/>
  <c r="Q44" i="4"/>
  <c r="W42" i="4"/>
  <c r="V41" i="4"/>
  <c r="U40" i="4"/>
  <c r="T39" i="4"/>
  <c r="S38" i="4"/>
  <c r="R37" i="4"/>
  <c r="Q36" i="4"/>
  <c r="E12" i="4"/>
  <c r="R13" i="4"/>
  <c r="Q12" i="4"/>
  <c r="W10" i="4"/>
  <c r="V9" i="4"/>
  <c r="U8" i="4"/>
  <c r="T7" i="4"/>
  <c r="S6" i="4"/>
  <c r="R5" i="4"/>
  <c r="Q4" i="4"/>
  <c r="V14" i="4"/>
  <c r="T33" i="4"/>
  <c r="S32" i="4"/>
  <c r="R31" i="4"/>
  <c r="Q30" i="4"/>
  <c r="W28" i="4"/>
  <c r="V27" i="4"/>
  <c r="U26" i="4"/>
  <c r="T25" i="4"/>
  <c r="S24" i="4"/>
  <c r="R23" i="4"/>
  <c r="Q22" i="4"/>
  <c r="W20" i="4"/>
  <c r="V19" i="4"/>
  <c r="U18" i="4"/>
  <c r="T17" i="4"/>
  <c r="S16" i="4"/>
  <c r="R15" i="4"/>
  <c r="S34" i="4"/>
  <c r="Q54" i="4"/>
  <c r="W52" i="4"/>
  <c r="V51" i="4"/>
  <c r="U50" i="4"/>
  <c r="T49" i="4"/>
  <c r="S48" i="4"/>
  <c r="R47" i="4"/>
  <c r="Q46" i="4"/>
  <c r="W44" i="4"/>
  <c r="V43" i="4"/>
  <c r="U42" i="4"/>
  <c r="T41" i="4"/>
  <c r="S40" i="4"/>
  <c r="R39" i="4"/>
  <c r="Q38" i="4"/>
  <c r="W36" i="4"/>
  <c r="V35" i="4"/>
  <c r="M56" i="4"/>
  <c r="E8" i="4"/>
  <c r="F52" i="4"/>
  <c r="Q13" i="4"/>
  <c r="W11" i="4"/>
  <c r="V10" i="4"/>
  <c r="U9" i="4"/>
  <c r="T8" i="4"/>
  <c r="S7" i="4"/>
  <c r="R6" i="4"/>
  <c r="Q5" i="4"/>
  <c r="U14" i="4"/>
  <c r="S33" i="4"/>
  <c r="R32" i="4"/>
  <c r="Q31" i="4"/>
  <c r="W29" i="4"/>
  <c r="V28" i="4"/>
  <c r="U27" i="4"/>
  <c r="T26" i="4"/>
  <c r="S25" i="4"/>
  <c r="R24" i="4"/>
  <c r="Q23" i="4"/>
  <c r="W21" i="4"/>
  <c r="V20" i="4"/>
  <c r="U19" i="4"/>
  <c r="T18" i="4"/>
  <c r="S17" i="4"/>
  <c r="R16" i="4"/>
  <c r="Q15" i="4"/>
  <c r="R34" i="4"/>
  <c r="W53" i="4"/>
  <c r="V52" i="4"/>
  <c r="U51" i="4"/>
  <c r="T50" i="4"/>
  <c r="S49" i="4"/>
  <c r="R48" i="4"/>
  <c r="Q47" i="4"/>
  <c r="W45" i="4"/>
  <c r="V44" i="4"/>
  <c r="U43" i="4"/>
  <c r="T42" i="4"/>
  <c r="S41" i="4"/>
  <c r="R40" i="4"/>
  <c r="Q39" i="4"/>
  <c r="W37" i="4"/>
  <c r="V36" i="4"/>
  <c r="U35" i="4"/>
  <c r="B59" i="4"/>
  <c r="E32" i="4"/>
  <c r="E4" i="4"/>
  <c r="F48" i="4"/>
  <c r="W12" i="4"/>
  <c r="V11" i="4"/>
  <c r="U10" i="4"/>
  <c r="T9" i="4"/>
  <c r="S8" i="4"/>
  <c r="R7" i="4"/>
  <c r="Q6" i="4"/>
  <c r="W4" i="4"/>
  <c r="T14" i="4"/>
  <c r="R33" i="4"/>
  <c r="Q32" i="4"/>
  <c r="W30" i="4"/>
  <c r="V29" i="4"/>
  <c r="U28" i="4"/>
  <c r="T27" i="4"/>
  <c r="S26" i="4"/>
  <c r="R25" i="4"/>
  <c r="Q24" i="4"/>
  <c r="W22" i="4"/>
  <c r="V21" i="4"/>
  <c r="U20" i="4"/>
  <c r="T19" i="4"/>
  <c r="S18" i="4"/>
  <c r="R17" i="4"/>
  <c r="Q16" i="4"/>
  <c r="W54" i="4"/>
  <c r="V53" i="4"/>
  <c r="U52" i="4"/>
  <c r="T51" i="4"/>
  <c r="S50" i="4"/>
  <c r="R49" i="4"/>
  <c r="Q48" i="4"/>
  <c r="W46" i="4"/>
  <c r="V45" i="4"/>
  <c r="U44" i="4"/>
  <c r="T43" i="4"/>
  <c r="S42" i="4"/>
  <c r="R41" i="4"/>
  <c r="Q40" i="4"/>
  <c r="W38" i="4"/>
  <c r="V37" i="4"/>
  <c r="U36" i="4"/>
  <c r="T35" i="4"/>
  <c r="D56" i="4"/>
  <c r="E16" i="4"/>
  <c r="F44" i="4"/>
  <c r="G44" i="4" s="1"/>
  <c r="W13" i="4"/>
  <c r="V12" i="4"/>
  <c r="U11" i="4"/>
  <c r="T10" i="4"/>
  <c r="S9" i="4"/>
  <c r="R8" i="4"/>
  <c r="Q7" i="4"/>
  <c r="W5" i="4"/>
  <c r="V4" i="4"/>
  <c r="S14" i="4"/>
  <c r="Q33" i="4"/>
  <c r="W31" i="4"/>
  <c r="V30" i="4"/>
  <c r="U29" i="4"/>
  <c r="T28" i="4"/>
  <c r="S27" i="4"/>
  <c r="R26" i="4"/>
  <c r="Q25" i="4"/>
  <c r="W23" i="4"/>
  <c r="V22" i="4"/>
  <c r="U21" i="4"/>
  <c r="T20" i="4"/>
  <c r="S19" i="4"/>
  <c r="R18" i="4"/>
  <c r="Q17" i="4"/>
  <c r="W15" i="4"/>
  <c r="Q34" i="4"/>
  <c r="V54" i="4"/>
  <c r="U53" i="4"/>
  <c r="T52" i="4"/>
  <c r="S51" i="4"/>
  <c r="R50" i="4"/>
  <c r="Q49" i="4"/>
  <c r="W47" i="4"/>
  <c r="V46" i="4"/>
  <c r="U45" i="4"/>
  <c r="T44" i="4"/>
  <c r="S43" i="4"/>
  <c r="R42" i="4"/>
  <c r="Q41" i="4"/>
  <c r="W39" i="4"/>
  <c r="V38" i="4"/>
  <c r="U37" i="4"/>
  <c r="T36" i="4"/>
  <c r="S35" i="4"/>
  <c r="D55" i="4"/>
  <c r="E20" i="4"/>
  <c r="F40" i="4"/>
  <c r="V13" i="4"/>
  <c r="U12" i="4"/>
  <c r="T11" i="4"/>
  <c r="S10" i="4"/>
  <c r="R9" i="4"/>
  <c r="Q8" i="4"/>
  <c r="W6" i="4"/>
  <c r="V5" i="4"/>
  <c r="U4" i="4"/>
  <c r="R14" i="4"/>
  <c r="W32" i="4"/>
  <c r="V31" i="4"/>
  <c r="U30" i="4"/>
  <c r="T29" i="4"/>
  <c r="S28" i="4"/>
  <c r="R27" i="4"/>
  <c r="Q26" i="4"/>
  <c r="W24" i="4"/>
  <c r="V23" i="4"/>
  <c r="U22" i="4"/>
  <c r="T21" i="4"/>
  <c r="S20" i="4"/>
  <c r="R19" i="4"/>
  <c r="Q18" i="4"/>
  <c r="W16" i="4"/>
  <c r="V15" i="4"/>
  <c r="W34" i="4"/>
  <c r="T53" i="4"/>
  <c r="S52" i="4"/>
  <c r="R51" i="4"/>
  <c r="Q50" i="4"/>
  <c r="W48" i="4"/>
  <c r="V47" i="4"/>
  <c r="U46" i="4"/>
  <c r="T45" i="4"/>
  <c r="S44" i="4"/>
  <c r="R43" i="4"/>
  <c r="Q42" i="4"/>
  <c r="W40" i="4"/>
  <c r="V39" i="4"/>
  <c r="U38" i="4"/>
  <c r="T37" i="4"/>
  <c r="S36" i="4"/>
  <c r="R35" i="4"/>
  <c r="F11" i="4"/>
  <c r="G11" i="4" s="1"/>
  <c r="F7" i="4"/>
  <c r="F16" i="4"/>
  <c r="G16" i="4" s="1"/>
  <c r="F20" i="4"/>
  <c r="G20" i="4" s="1"/>
  <c r="F24" i="4"/>
  <c r="G24" i="4" s="1"/>
  <c r="F28" i="4"/>
  <c r="G28" i="4" s="1"/>
  <c r="F32" i="4"/>
  <c r="E52" i="4"/>
  <c r="G52" i="4" s="1"/>
  <c r="E48" i="4"/>
  <c r="G48" i="4" s="1"/>
  <c r="E44" i="4"/>
  <c r="E40" i="4"/>
  <c r="E36" i="4"/>
  <c r="G36" i="4" s="1"/>
  <c r="E11" i="4"/>
  <c r="E7" i="4"/>
  <c r="E17" i="4"/>
  <c r="E21" i="4"/>
  <c r="E25" i="4"/>
  <c r="E29" i="4"/>
  <c r="E33" i="4"/>
  <c r="E34" i="4"/>
  <c r="F51" i="4"/>
  <c r="F47" i="4"/>
  <c r="F43" i="4"/>
  <c r="F39" i="4"/>
  <c r="F35" i="4"/>
  <c r="F10" i="4"/>
  <c r="F6" i="4"/>
  <c r="F17" i="4"/>
  <c r="F21" i="4"/>
  <c r="F25" i="4"/>
  <c r="F29" i="4"/>
  <c r="F33" i="4"/>
  <c r="G33" i="4" s="1"/>
  <c r="F34" i="4"/>
  <c r="E51" i="4"/>
  <c r="E47" i="4"/>
  <c r="E43" i="4"/>
  <c r="E39" i="4"/>
  <c r="E35" i="4"/>
  <c r="E10" i="4"/>
  <c r="E6" i="4"/>
  <c r="E14" i="4"/>
  <c r="E18" i="4"/>
  <c r="E22" i="4"/>
  <c r="E26" i="4"/>
  <c r="E30" i="4"/>
  <c r="F50" i="4"/>
  <c r="F46" i="4"/>
  <c r="G46" i="4" s="1"/>
  <c r="F42" i="4"/>
  <c r="F38" i="4"/>
  <c r="F13" i="4"/>
  <c r="F9" i="4"/>
  <c r="F5" i="4"/>
  <c r="F14" i="4"/>
  <c r="F18" i="4"/>
  <c r="G18" i="4" s="1"/>
  <c r="F22" i="4"/>
  <c r="F26" i="4"/>
  <c r="G26" i="4" s="1"/>
  <c r="F30" i="4"/>
  <c r="E50" i="4"/>
  <c r="E46" i="4"/>
  <c r="E42" i="4"/>
  <c r="E38" i="4"/>
  <c r="E13" i="4"/>
  <c r="E5" i="4"/>
  <c r="E19" i="4"/>
  <c r="F49" i="4"/>
  <c r="E9" i="4"/>
  <c r="E15" i="4"/>
  <c r="E23" i="4"/>
  <c r="E27" i="4"/>
  <c r="E31" i="4"/>
  <c r="F45" i="4"/>
  <c r="F41" i="4"/>
  <c r="F37" i="4"/>
  <c r="F12" i="4"/>
  <c r="G12" i="4" s="1"/>
  <c r="F8" i="4"/>
  <c r="F4" i="4"/>
  <c r="G4" i="4" s="1"/>
  <c r="F15" i="4"/>
  <c r="F19" i="4"/>
  <c r="G19" i="4" s="1"/>
  <c r="F23" i="4"/>
  <c r="G23" i="4" s="1"/>
  <c r="F27" i="4"/>
  <c r="F31" i="4"/>
  <c r="G31" i="4" s="1"/>
  <c r="E49" i="4"/>
  <c r="E45" i="4"/>
  <c r="E41" i="4"/>
  <c r="E37" i="4"/>
  <c r="C36" i="4"/>
  <c r="M36" i="4" s="1"/>
  <c r="C17" i="4"/>
  <c r="A53" i="4"/>
  <c r="C40" i="4"/>
  <c r="M40" i="4" s="1"/>
  <c r="C8" i="4"/>
  <c r="C25" i="4"/>
  <c r="M25" i="4" s="1"/>
  <c r="C21" i="4"/>
  <c r="M21" i="4" s="1"/>
  <c r="C44" i="4"/>
  <c r="M44" i="4" s="1"/>
  <c r="C48" i="4"/>
  <c r="M48" i="4" s="1"/>
  <c r="C33" i="4"/>
  <c r="M33" i="4" s="1"/>
  <c r="C6" i="4"/>
  <c r="M6" i="4" s="1"/>
  <c r="C5" i="4"/>
  <c r="M5" i="4" s="1"/>
  <c r="C11" i="4"/>
  <c r="M11" i="4" s="1"/>
  <c r="B5" i="4"/>
  <c r="C10" i="4"/>
  <c r="M10" i="4" s="1"/>
  <c r="C4" i="4"/>
  <c r="M4" i="4" s="1"/>
  <c r="C9" i="4"/>
  <c r="M9" i="4" s="1"/>
  <c r="C29" i="4"/>
  <c r="M29" i="4" s="1"/>
  <c r="C13" i="4"/>
  <c r="M13" i="4" s="1"/>
  <c r="C7" i="4"/>
  <c r="M7" i="4" s="1"/>
  <c r="B13" i="4"/>
  <c r="C12" i="4"/>
  <c r="M12" i="4" s="1"/>
  <c r="B52" i="4"/>
  <c r="D52" i="4" s="1"/>
  <c r="B9" i="4"/>
  <c r="C53" i="4"/>
  <c r="M53" i="4" s="1"/>
  <c r="C3" i="4"/>
  <c r="M3" i="4" s="1"/>
  <c r="B33" i="4"/>
  <c r="B29" i="4"/>
  <c r="B25" i="4"/>
  <c r="D25" i="4" s="1"/>
  <c r="B21" i="4"/>
  <c r="B17" i="4"/>
  <c r="B37" i="4"/>
  <c r="B41" i="4"/>
  <c r="B45" i="4"/>
  <c r="B49" i="4"/>
  <c r="B53" i="4"/>
  <c r="M8" i="4"/>
  <c r="B12" i="4"/>
  <c r="B8" i="4"/>
  <c r="D8" i="4" s="1"/>
  <c r="B4" i="4"/>
  <c r="C32" i="4"/>
  <c r="C28" i="4"/>
  <c r="C24" i="4"/>
  <c r="C20" i="4"/>
  <c r="C16" i="4"/>
  <c r="C37" i="4"/>
  <c r="C41" i="4"/>
  <c r="C45" i="4"/>
  <c r="C49" i="4"/>
  <c r="M17" i="4"/>
  <c r="B14" i="4"/>
  <c r="B32" i="4"/>
  <c r="B28" i="4"/>
  <c r="B24" i="4"/>
  <c r="B20" i="4"/>
  <c r="B16" i="4"/>
  <c r="B34" i="4"/>
  <c r="B38" i="4"/>
  <c r="B42" i="4"/>
  <c r="B46" i="4"/>
  <c r="B50" i="4"/>
  <c r="B11" i="4"/>
  <c r="B7" i="4"/>
  <c r="C14" i="4"/>
  <c r="C31" i="4"/>
  <c r="C27" i="4"/>
  <c r="C23" i="4"/>
  <c r="C19" i="4"/>
  <c r="C15" i="4"/>
  <c r="C34" i="4"/>
  <c r="C38" i="4"/>
  <c r="C42" i="4"/>
  <c r="C46" i="4"/>
  <c r="C50" i="4"/>
  <c r="B31" i="4"/>
  <c r="B27" i="4"/>
  <c r="B23" i="4"/>
  <c r="B19" i="4"/>
  <c r="B15" i="4"/>
  <c r="B35" i="4"/>
  <c r="B39" i="4"/>
  <c r="B43" i="4"/>
  <c r="B47" i="4"/>
  <c r="B51" i="4"/>
  <c r="M52" i="4"/>
  <c r="B10" i="4"/>
  <c r="D10" i="4" s="1"/>
  <c r="B6" i="4"/>
  <c r="C30" i="4"/>
  <c r="C26" i="4"/>
  <c r="C22" i="4"/>
  <c r="C18" i="4"/>
  <c r="C35" i="4"/>
  <c r="M35" i="4" s="1"/>
  <c r="C39" i="4"/>
  <c r="M39" i="4" s="1"/>
  <c r="C43" i="4"/>
  <c r="M43" i="4" s="1"/>
  <c r="C47" i="4"/>
  <c r="M47" i="4" s="1"/>
  <c r="C51" i="4"/>
  <c r="M51" i="4" s="1"/>
  <c r="B30" i="4"/>
  <c r="B26" i="4"/>
  <c r="B22" i="4"/>
  <c r="B18" i="4"/>
  <c r="B36" i="4"/>
  <c r="B60" i="4" s="1"/>
  <c r="B40" i="4"/>
  <c r="B44" i="4"/>
  <c r="D44" i="4" s="1"/>
  <c r="B48" i="4"/>
  <c r="D48" i="4" l="1"/>
  <c r="D33" i="4"/>
  <c r="G40" i="4"/>
  <c r="C60" i="4"/>
  <c r="C59" i="4"/>
  <c r="G34" i="4"/>
  <c r="D36" i="4"/>
  <c r="D17" i="4"/>
  <c r="G14" i="4"/>
  <c r="G25" i="4"/>
  <c r="G32" i="4"/>
  <c r="D40" i="4"/>
  <c r="G22" i="4"/>
  <c r="G29" i="4"/>
  <c r="G8" i="4"/>
  <c r="G5" i="4"/>
  <c r="G21" i="4"/>
  <c r="G47" i="4"/>
  <c r="G17" i="4"/>
  <c r="G9" i="4"/>
  <c r="G51" i="4"/>
  <c r="G37" i="4"/>
  <c r="G49" i="4"/>
  <c r="G13" i="4"/>
  <c r="G6" i="4"/>
  <c r="A54" i="4"/>
  <c r="E53" i="4"/>
  <c r="F53" i="4"/>
  <c r="G27" i="4"/>
  <c r="G41" i="4"/>
  <c r="G30" i="4"/>
  <c r="G10" i="4"/>
  <c r="G45" i="4"/>
  <c r="G38" i="4"/>
  <c r="G42" i="4"/>
  <c r="G35" i="4"/>
  <c r="G7" i="4"/>
  <c r="G15" i="4"/>
  <c r="G39" i="4"/>
  <c r="G50" i="4"/>
  <c r="G43" i="4"/>
  <c r="D4" i="4"/>
  <c r="D47" i="4"/>
  <c r="D43" i="4"/>
  <c r="D12" i="4"/>
  <c r="D39" i="4"/>
  <c r="D21" i="4"/>
  <c r="D6" i="4"/>
  <c r="D29" i="4"/>
  <c r="D13" i="4"/>
  <c r="D53" i="4"/>
  <c r="D7" i="4"/>
  <c r="D5" i="4"/>
  <c r="D9" i="4"/>
  <c r="D11" i="4"/>
  <c r="M38" i="4"/>
  <c r="D38" i="4"/>
  <c r="D49" i="4"/>
  <c r="M49" i="4"/>
  <c r="M32" i="4"/>
  <c r="D32" i="4"/>
  <c r="D34" i="4"/>
  <c r="M34" i="4"/>
  <c r="M45" i="4"/>
  <c r="D45" i="4"/>
  <c r="M15" i="4"/>
  <c r="D15" i="4"/>
  <c r="D41" i="4"/>
  <c r="M41" i="4"/>
  <c r="D18" i="4"/>
  <c r="M18" i="4"/>
  <c r="D51" i="4"/>
  <c r="D19" i="4"/>
  <c r="M19" i="4"/>
  <c r="M37" i="4"/>
  <c r="D37" i="4"/>
  <c r="M22" i="4"/>
  <c r="D22" i="4"/>
  <c r="D23" i="4"/>
  <c r="M23" i="4"/>
  <c r="D16" i="4"/>
  <c r="M16" i="4"/>
  <c r="D26" i="4"/>
  <c r="M26" i="4"/>
  <c r="D50" i="4"/>
  <c r="M50" i="4"/>
  <c r="D27" i="4"/>
  <c r="M27" i="4"/>
  <c r="M20" i="4"/>
  <c r="D20" i="4"/>
  <c r="M30" i="4"/>
  <c r="D30" i="4"/>
  <c r="M46" i="4"/>
  <c r="D46" i="4"/>
  <c r="D31" i="4"/>
  <c r="M31" i="4"/>
  <c r="M24" i="4"/>
  <c r="D24" i="4"/>
  <c r="D35" i="4"/>
  <c r="D42" i="4"/>
  <c r="M42" i="4"/>
  <c r="M14" i="4"/>
  <c r="D14" i="4"/>
  <c r="M28" i="4"/>
  <c r="D28" i="4"/>
  <c r="E54" i="4" l="1"/>
  <c r="F54" i="4"/>
  <c r="G54" i="4" s="1"/>
  <c r="C54" i="4"/>
  <c r="B54" i="4"/>
  <c r="G53" i="4"/>
  <c r="M54" i="4" l="1"/>
  <c r="D54" i="4"/>
</calcChain>
</file>

<file path=xl/sharedStrings.xml><?xml version="1.0" encoding="utf-8"?>
<sst xmlns="http://schemas.openxmlformats.org/spreadsheetml/2006/main" count="12731" uniqueCount="287">
  <si>
    <t>Notes</t>
  </si>
  <si>
    <t>Year</t>
  </si>
  <si>
    <t>Year Code</t>
  </si>
  <si>
    <t>Ten-Year Age Groups</t>
  </si>
  <si>
    <t>Ten-Year Age Groups Code</t>
  </si>
  <si>
    <t>Gender</t>
  </si>
  <si>
    <t>Gender Code</t>
  </si>
  <si>
    <t>Deaths</t>
  </si>
  <si>
    <t>Population</t>
  </si>
  <si>
    <t>Crude Rate</t>
  </si>
  <si>
    <t>5-14 years</t>
  </si>
  <si>
    <t>Female</t>
  </si>
  <si>
    <t>F</t>
  </si>
  <si>
    <t>Male</t>
  </si>
  <si>
    <t>M</t>
  </si>
  <si>
    <t>15-24 years</t>
  </si>
  <si>
    <t>15-24</t>
  </si>
  <si>
    <t>25-34 years</t>
  </si>
  <si>
    <t>25-34</t>
  </si>
  <si>
    <t>35-44 years</t>
  </si>
  <si>
    <t>35-44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</si>
  <si>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</si>
  <si>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</si>
  <si>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</si>
  <si>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</si>
  <si>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</si>
  <si>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</si>
  <si>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</si>
  <si>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</si>
  <si>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</si>
  <si>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</si>
  <si>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</si>
  <si>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</si>
  <si>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</si>
  <si>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---</t>
  </si>
  <si>
    <t>Dataset: Underlying Cause of Death, 1999-2019</t>
  </si>
  <si>
    <t>Query Parameters:</t>
  </si>
  <si>
    <t>ICD-10 Codes: X60-X84 (Intentional self-harm)</t>
  </si>
  <si>
    <t>Group By: Year; Ten-Year Age Groups; Gender</t>
  </si>
  <si>
    <t>Show Totals: False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</si>
  <si>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</si>
  <si>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</si>
  <si>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</si>
  <si>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</si>
  <si>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</si>
  <si>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Nov 10, 2021 5:50:34 PM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</si>
  <si>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</si>
  <si>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</si>
  <si>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</si>
  <si>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at http://wonder.cdc.gov/ucd-icd10.html on Nov 10, 2021 5:50:34 PM</t>
  </si>
  <si>
    <t>Messages:</t>
  </si>
  <si>
    <t>1. Rows with zero Deaths are hidden. Use Quick Options above to show zero rows.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</si>
  <si>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</si>
  <si>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</si>
  <si>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</si>
  <si>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</si>
  <si>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</si>
  <si>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</si>
  <si>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</si>
  <si>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</si>
  <si>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</si>
  <si>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</si>
  <si>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</si>
  <si>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</si>
  <si>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</si>
  <si>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</si>
  <si>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</si>
  <si>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</si>
  <si>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</si>
  <si>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http://wonder.cdc.gov/wonder/help/ucd.html#Not Stated.</t>
  </si>
  <si>
    <t>7.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</si>
  <si>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</si>
  <si>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</si>
  <si>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</si>
  <si>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</si>
  <si>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</si>
  <si>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</si>
  <si>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</si>
  <si>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</si>
  <si>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</si>
  <si>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</si>
  <si>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</si>
  <si>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</si>
  <si>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</si>
  <si>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</si>
  <si>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</si>
  <si>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</si>
  <si>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</si>
  <si>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8.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</si>
  <si>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</si>
  <si>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Age Adjusted Rate</t>
  </si>
  <si>
    <t>Group By: Year; Gender</t>
  </si>
  <si>
    <t>Standard Population: 2000 U.S. Std. Population</t>
  </si>
  <si>
    <t>Query Date: Nov 10, 2021 5:53:13 PM</t>
  </si>
  <si>
    <t>at http://wonder.cdc.gov/ucd-icd10.html on Nov 10, 2021 5:53:13 PM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</si>
  <si>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</si>
  <si>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</si>
  <si>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</si>
  <si>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</si>
  <si>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</si>
  <si>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</si>
  <si>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9. The population figures used in the calculation of death rates for the age group 'under 1 year' are the estimates of the</t>
  </si>
  <si>
    <t>Dataset: Compressed Mortality, 1979-1998</t>
  </si>
  <si>
    <t>ICD-9 Codes: E950-E959 (Suicide and self-inflicted injury)</t>
  </si>
  <si>
    <t>Help: See http://wonder.cdc.gov/wonder/help/cmf.html for more information.</t>
  </si>
  <si>
    <t>Query Date: Nov 10, 2021 5:55:10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</si>
  <si>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</si>
  <si>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</si>
  <si>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5:55:10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</si>
  <si>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</si>
  <si>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</si>
  <si>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</si>
  <si>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</si>
  <si>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</si>
  <si>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</si>
  <si>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</si>
  <si>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</si>
  <si>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</si>
  <si>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</si>
  <si>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</si>
  <si>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Age Group</t>
  </si>
  <si>
    <t>Age Group Code</t>
  </si>
  <si>
    <t>5-9 years</t>
  </si>
  <si>
    <t>0.0 (Unreliable)</t>
  </si>
  <si>
    <t>10-14 years</t>
  </si>
  <si>
    <t>15-19 years</t>
  </si>
  <si>
    <t>15-19</t>
  </si>
  <si>
    <t>20-24 years</t>
  </si>
  <si>
    <t>20-24</t>
  </si>
  <si>
    <t>0.1 (Unreliable)</t>
  </si>
  <si>
    <t>Group By: Year; Age Group; Gender</t>
  </si>
  <si>
    <t>Query Date: Nov 10, 2021 5:56:22 PM</t>
  </si>
  <si>
    <t>1989-1998, Series 20, No. 2E, 2003. Accessed at http://wonder.cdc.gov/cmf-icd9.html on Nov 10, 2021 5:56:22 PM</t>
  </si>
  <si>
    <t>1. Death rates are flagged as Unreliable when the rate is calculated with a numerator of 20 or less. More information:</t>
  </si>
  <si>
    <t>http://wonder.cdc.gov/wonder/help/cmf.html#Unreliable.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</si>
  <si>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</si>
  <si>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</si>
  <si>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4. Deaths of persons with Age "Not Stated" are included in "All" counts and rates, but are not distributed among age groups,</t>
  </si>
  <si>
    <t>http://wonder.cdc.gov/wonder/help/cmf.html#Not Stated.</t>
  </si>
  <si>
    <t>Dataset: Compressed Mortality, 1968-1978</t>
  </si>
  <si>
    <t>ICD-8 Codes: E950-E959 (Suicide and self-inflicted injury)</t>
  </si>
  <si>
    <t>Query Date: Nov 10, 2021 5:57:44 PM</t>
  </si>
  <si>
    <t>1968-1978. CDC WONDER Online Database, compiled from Compressed Mortality File CMF 1968-1988, Series 20, No. 2A, 2000. Accessed</t>
  </si>
  <si>
    <t>at http://wonder.cdc.gov/cmf-icd8.html on Nov 10, 2021 5:57:44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</si>
  <si>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</si>
  <si>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</si>
  <si>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</si>
  <si>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</si>
  <si>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</si>
  <si>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</si>
  <si>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</si>
  <si>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Query Date: Nov 10, 2021 5:58:59 PM</t>
  </si>
  <si>
    <t>at http://wonder.cdc.gov/cmf-icd8.html on Nov 10, 2021 5:58:59 PM</t>
  </si>
  <si>
    <t>2. Death rates are flagged as Unreliable when the rate is calculated with a numerator of 20 or less. More information:</t>
  </si>
  <si>
    <t>3. The population figures used in the calculation of death rates for the age group 'under 1 year' are the number of live births</t>
  </si>
  <si>
    <t>KEY</t>
  </si>
  <si>
    <t>Ratio</t>
  </si>
  <si>
    <t>Prostate Cancer</t>
  </si>
  <si>
    <t>Suicide</t>
  </si>
  <si>
    <t>SUICIDE</t>
  </si>
  <si>
    <t>Query Date: Nov 29, 2021 4:09:58 PM</t>
  </si>
  <si>
    <t>at http://wonder.cdc.gov/ucd-icd10.html on Nov 29, 2021 4:09:58 PM</t>
  </si>
  <si>
    <t>3. The method used to calculate age-adjusted rates is documented here: More information:</t>
  </si>
  <si>
    <t>4. Deaths for persons of unknown age are included in counts and crude rates, but are not included in age-adjusted rates.</t>
  </si>
  <si>
    <t>5. The population figures for year 2019 are bridged-race estimates of the July 1 resident population, from the Vintage 2019</t>
  </si>
  <si>
    <t>6. The population figures used in the calculation of death rates for the age group 'under 1 year' are the estimates of the</t>
  </si>
  <si>
    <t>ALL CAUSES OF DEATH</t>
  </si>
  <si>
    <t>&lt; 1 year</t>
  </si>
  <si>
    <t>1-4 years</t>
  </si>
  <si>
    <t>Group By: Year; Gender; Ten-Year Age Groups</t>
  </si>
  <si>
    <t>Query Date: Nov 29, 2021 4:11:14 PM</t>
  </si>
  <si>
    <t>at http://wonder.cdc.gov/ucd-icd10.html on Nov 29, 2021 4:11:14 PM</t>
  </si>
  <si>
    <t>2. Deaths of persons with Age "Not Stated" are included in "All" counts and rates, but are not distributed among age groups,</t>
  </si>
  <si>
    <t>3. The population figures for year 2019 are bridged-race estimates of the July 1 resident population, from the Vintage 2019</t>
  </si>
  <si>
    <t>4. The population figures used in the calculation of death rates for the age group 'under 1 year' are the estimates of the</t>
  </si>
  <si>
    <t>ALL CAUSES</t>
  </si>
  <si>
    <t>Query Date: Nov 29, 2021 4:13:02 PM</t>
  </si>
  <si>
    <t>1989-1998, Series 20, No. 2E, 2003. Accessed at http://wonder.cdc.gov/cmf-icd9.html on Nov 29, 2021 4:13:02 PM</t>
  </si>
  <si>
    <t>ALL CAUSE</t>
  </si>
  <si>
    <t>Group By: Year; Gender; Age Group</t>
  </si>
  <si>
    <t>Query Date: Nov 29, 2021 4:14:09 PM</t>
  </si>
  <si>
    <t>1989-1998, Series 20, No. 2E, 2003. Accessed at http://wonder.cdc.gov/cmf-icd9.html on Nov 29, 2021 4:14:09 PM</t>
  </si>
  <si>
    <t>1. The population figures used in the calculation of death rates for the age group 'under 1 year' are the live births for the</t>
  </si>
  <si>
    <t>2. Population figures in this table for 1979 and 1981-89 are intercensal estimates of the July 1 resident population of the</t>
  </si>
  <si>
    <t>3. Deaths of persons with Age "Not Stated" are included in "All" counts and rates, but are not distributed among age groups,</t>
  </si>
  <si>
    <t>Query Date: Nov 29, 2021 4:15:07 PM</t>
  </si>
  <si>
    <t>at http://wonder.cdc.gov/cmf-icd8.html on Nov 29, 2021 4:15:07 PM</t>
  </si>
  <si>
    <t>Query Date: Nov 29, 2021 4:16:04 PM</t>
  </si>
  <si>
    <t>at http://wonder.cdc.gov/cmf-icd8.html on Nov 29, 2021 4:16:04 PM</t>
  </si>
  <si>
    <t>2. The population figures used in the calculation of death rates for the age group 'under 1 year' are the number of live births</t>
  </si>
  <si>
    <t>All Cause</t>
  </si>
  <si>
    <t>File:</t>
  </si>
  <si>
    <t>Path:</t>
  </si>
  <si>
    <t>Description of File:</t>
  </si>
  <si>
    <t>Sheets:</t>
  </si>
  <si>
    <t>Description:</t>
  </si>
  <si>
    <t>Links:</t>
  </si>
  <si>
    <t>1968-1978</t>
  </si>
  <si>
    <t>1979-1998</t>
  </si>
  <si>
    <t>1999-2019</t>
  </si>
  <si>
    <t>Sex Diff for Death Rates</t>
  </si>
  <si>
    <t>Death Rate Ratios - Sex Gap</t>
  </si>
  <si>
    <t>prostate cancer v suicide</t>
  </si>
  <si>
    <t>Suicide Rates for Men by Age</t>
  </si>
  <si>
    <t>Suicide rate snapshot</t>
  </si>
  <si>
    <t>Graph Prep</t>
  </si>
  <si>
    <t>Date</t>
  </si>
  <si>
    <t>marypat.campbell@gmail.com</t>
  </si>
  <si>
    <t>Looking at suicide statistics for men, comparing against that of women.</t>
  </si>
  <si>
    <t>Data are taken from CDC WONDER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</si>
  <si>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</si>
  <si>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</si>
  <si>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</si>
  <si>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6.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</si>
  <si>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</si>
  <si>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</si>
  <si>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</si>
  <si>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</si>
  <si>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</si>
  <si>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</si>
  <si>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</si>
  <si>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Suggested Citation: Centers for Disease Control and Prevention, National Center for Health Statistics. National Vital Statistics</t>
  </si>
  <si>
    <t>Help: See http://wonder.cdc.gov/wonder/help/mcd-provisional.html for more information.</t>
  </si>
  <si>
    <t>Show Totals: True</t>
  </si>
  <si>
    <t>UCD - ICD-10 113 Cause List: #Intentional self-harm (suicide) (*U03,X60-X84,Y87.0)</t>
  </si>
  <si>
    <t>Total</t>
  </si>
  <si>
    <t>https://conning-my.sharepoint.com/personal/marypat_campbell_conning_com/Documents/Documents/STUMP writing/mortality/Movember/</t>
  </si>
  <si>
    <t>2018-2022 provisional all-cause</t>
  </si>
  <si>
    <t>20-year increase</t>
  </si>
  <si>
    <t>2022 (provisional)</t>
  </si>
  <si>
    <t>2023 (provisional and partial)</t>
  </si>
  <si>
    <t>Dataset: Provisional Mortality Statistics, 2018 through Last Week</t>
  </si>
  <si>
    <t>Query Date: Nov 21, 2023 4:46:53 PM</t>
  </si>
  <si>
    <t>System, Provisional Mortality on CDC WONDER Online Database. Data are from the final Multiple Cause of Death Files, 2018-2021,</t>
  </si>
  <si>
    <t>and from provisional data for years 2022-2023, as compiled from data provided by the 57 vital statistics jurisdictions through</t>
  </si>
  <si>
    <t>the Vital Statistics Cooperative Program. Accessed at http://wonder.cdc.gov/mcd-icd10-provisional.html on Nov 21, 2023 4:46:53</t>
  </si>
  <si>
    <t>PM</t>
  </si>
  <si>
    <t>4. The population figures for years 2021 and later are single-race estimates of the July 1 resident population, based on the</t>
  </si>
  <si>
    <t>Blended Base produced by the US Census Bureau in lieu of the April 1, 2020 decennial population count, from the Vintage 2021</t>
  </si>
  <si>
    <t>postcensal series released by the Census Bureau on June 30, 2022. The population figures for year 2020 are single-race estimates</t>
  </si>
  <si>
    <t>of the July 1 resident population, from the Vintage 2020 postcensal series based on April 2010 Census, released by the Census</t>
  </si>
  <si>
    <t>Bureau on July 27, 2021. The population figures for year 2019 are single-race estimates of the July 1 resident population, from</t>
  </si>
  <si>
    <t>the Vintage 2019 postcensal series based on April 2010 Census, released by the Census Bureau on June 25, 2020. The population</t>
  </si>
  <si>
    <t>figures for year 2018 are single-race estimates of the July 1 resident population, from the Vintage 2018 postcensal series based</t>
  </si>
  <si>
    <t>on April 2010 Census, released by the Census Bureau on June 20, 2019. More information:</t>
  </si>
  <si>
    <t>http://wonder.cdc.gov/wonder/help/mcd-provisional.html#Population Data.</t>
  </si>
  <si>
    <t>7. Deaths occurring through November 11, 2023 as of November 19, 2023.</t>
  </si>
  <si>
    <t>Query Date: Nov 21, 2023 4:49:26 PM</t>
  </si>
  <si>
    <t>the Vital Statistics Cooperative Program. Accessed at http://wonder.cdc.gov/mcd-icd10-provisional.html on Nov 21, 2023 4:49:26</t>
  </si>
  <si>
    <t>6. Deaths occurring through November 11, 2023 as of November 19, 2023.</t>
  </si>
  <si>
    <t>Gender: Male</t>
  </si>
  <si>
    <t>UCD - ICD-10 113 Cause List: Malignant neoplasm of prostate (C61)</t>
  </si>
  <si>
    <t>Group By: Year</t>
  </si>
  <si>
    <t>Query Date: Nov 6, 2023 3:40:07 PM</t>
  </si>
  <si>
    <t>the Vital Statistics Cooperative Program. Accessed at http://wonder.cdc.gov/mcd-icd10-provisional.html on Nov 6, 2023 3:40:07 PM</t>
  </si>
  <si>
    <t>6. Deaths occurring through October 21, 2023 as of October 29, 2023.</t>
  </si>
  <si>
    <t>% of Total Deaths</t>
  </si>
  <si>
    <t>Unreliable</t>
  </si>
  <si>
    <t>ICD-10 113 Cause List: Malignant neoplasm of prostate (C61)</t>
  </si>
  <si>
    <t>Query Date: Nov 10, 2021 4:27:45 PM</t>
  </si>
  <si>
    <t>at http://wonder.cdc.gov/ucd-icd10.html on Nov 10, 2021 4:27:45 PM</t>
  </si>
  <si>
    <t>ICD-10 Codes: C61 (Malignant neoplasm of prostate)</t>
  </si>
  <si>
    <t>Group By: Year; Ten-Year Age Groups</t>
  </si>
  <si>
    <t>Query Date: Nov 10, 2021 4:57:37 PM</t>
  </si>
  <si>
    <t>at http://wonder.cdc.gov/ucd-icd10.html on Nov 10, 2021 4:57:37 PM</t>
  </si>
  <si>
    <t>9. Changes to cause of death classification affect reporting trends. More information:</t>
  </si>
  <si>
    <t>http://wonder.cdc.gov/wonder/help/ucd.html#ICD-10 Changes.</t>
  </si>
  <si>
    <t>ICD-9 72 Groups: Malignant neoplasm of prostate (185)</t>
  </si>
  <si>
    <t>Query Date: Nov 10, 2021 4:25:52 PM</t>
  </si>
  <si>
    <t>1989-1998, Series 20, No. 2E, 2003. Accessed at http://wonder.cdc.gov/cmf-icd9.html on Nov 10, 2021 4:25:52 PM</t>
  </si>
  <si>
    <t>ICD-9 Codes: 185 (Malignant neoplasm of prostate)</t>
  </si>
  <si>
    <t>Group By: Year; Age Group</t>
  </si>
  <si>
    <t>Query Date: Nov 10, 2021 4:53:27 PM</t>
  </si>
  <si>
    <t>1989-1998, Series 20, No. 2E, 2003. Accessed at http://wonder.cdc.gov/cmf-icd9.html on Nov 10, 2021 4:53:27 PM</t>
  </si>
  <si>
    <t>ICD-8 Codes: 185 (Malignant neoplasm of prostate)</t>
  </si>
  <si>
    <t>Query Date: Nov 10, 2021 4:29:34 PM</t>
  </si>
  <si>
    <t>at http://wonder.cdc.gov/cmf-icd8.html on Nov 10, 2021 4:29:34 PM</t>
  </si>
  <si>
    <t>0.2 (Unreliable)</t>
  </si>
  <si>
    <t>Query Date: Nov 10, 2021 4:47:55 PM</t>
  </si>
  <si>
    <t>at http://wonder.cdc.gov/cmf-icd8.html on Nov 10, 2021 4:47:55 PM</t>
  </si>
  <si>
    <t>Suicide U.S. male stats through 2022 provisional.xlsx</t>
  </si>
  <si>
    <t>2018-2023 provisional suicide</t>
  </si>
  <si>
    <t>2018-2022 prostate</t>
  </si>
  <si>
    <t>1999-2019 prostate</t>
  </si>
  <si>
    <t>1979-1998 prostate</t>
  </si>
  <si>
    <t>1968-1978 prostate</t>
  </si>
  <si>
    <t>(There are no external links.)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</si>
</sst>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14" fontId="0" fillId="0" borderId="0" xfId="0" applyNumberFormat="1"/>
    <xf numFmtId="0" fontId="2" fillId="0" borderId="0" xfId="1"/>
    <xf numFmtId="9" fontId="0" fillId="0" borderId="0" xfId="2" applyFont="1"/>
    <xf numFmtId="165" fontId="0" fillId="0" borderId="0" xfId="2" applyNumberFormat="1" applyFont="1"/>
    <xf numFmtId="0" fontId="1" fillId="0" borderId="0" xfId="0" applyFont="1" applyAlignment="1">
      <alignment wrapText="1"/>
    </xf>
    <xf numFmtId="10" fontId="0" fillId="0" borderId="0" xfId="0" applyNumberFormat="1"/>
    <xf numFmtId="0" fontId="1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0.xml"/><Relationship Id="rId10" Type="http://schemas.openxmlformats.org/officeDocument/2006/relationships/chartsheet" Target="chartsheets/sheet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Male-to-Female</a:t>
            </a:r>
            <a:r>
              <a:rPr lang="en-US" sz="2000" baseline="0"/>
              <a:t> Ratios of Age-Adjusted Death Rates, U.S.</a:t>
            </a:r>
            <a:endParaRPr lang="en-US" sz="2000"/>
          </a:p>
        </c:rich>
      </c:tx>
      <c:layout>
        <c:manualLayout>
          <c:xMode val="edge"/>
          <c:yMode val="edge"/>
          <c:x val="0.14177583613174832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86689053935386E-2"/>
          <c:y val="5.2569781655828131E-2"/>
          <c:w val="0.94157414901101277"/>
          <c:h val="0.90256191471729041"/>
        </c:manualLayout>
      </c:layout>
      <c:lineChart>
        <c:grouping val="standard"/>
        <c:varyColors val="0"/>
        <c:ser>
          <c:idx val="0"/>
          <c:order val="0"/>
          <c:tx>
            <c:v>Suicide</c:v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2.6403640514549895E-2"/>
                  <c:y val="6.6701510818663545E-2"/>
                </c:manualLayout>
              </c:layout>
              <c:tx>
                <c:rich>
                  <a:bodyPr/>
                  <a:lstStyle/>
                  <a:p>
                    <a:fld id="{54E7D5BC-8A26-48DE-9D1E-95A4752A385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Prep'!$D$3:$D$57</c:f>
              <c:numCache>
                <c:formatCode>0.0</c:formatCode>
                <c:ptCount val="55"/>
                <c:pt idx="0">
                  <c:v>2.8939393939393945</c:v>
                </c:pt>
                <c:pt idx="1">
                  <c:v>2.732394366197183</c:v>
                </c:pt>
                <c:pt idx="2">
                  <c:v>2.6756756756756754</c:v>
                </c:pt>
                <c:pt idx="3">
                  <c:v>2.5921052631578947</c:v>
                </c:pt>
                <c:pt idx="4">
                  <c:v>2.7066666666666666</c:v>
                </c:pt>
                <c:pt idx="5">
                  <c:v>2.791666666666667</c:v>
                </c:pt>
                <c:pt idx="6">
                  <c:v>2.859154929577465</c:v>
                </c:pt>
                <c:pt idx="7">
                  <c:v>2.8630136986301369</c:v>
                </c:pt>
                <c:pt idx="8">
                  <c:v>2.873239436619718</c:v>
                </c:pt>
                <c:pt idx="9">
                  <c:v>3.0140845070422535</c:v>
                </c:pt>
                <c:pt idx="10">
                  <c:v>3.0606060606060606</c:v>
                </c:pt>
                <c:pt idx="11">
                  <c:v>3.1587301587301586</c:v>
                </c:pt>
                <c:pt idx="12">
                  <c:v>3.4912280701754383</c:v>
                </c:pt>
                <c:pt idx="13">
                  <c:v>3.3000000000000003</c:v>
                </c:pt>
                <c:pt idx="14">
                  <c:v>3.5172413793103448</c:v>
                </c:pt>
                <c:pt idx="15">
                  <c:v>3.6428571428571428</c:v>
                </c:pt>
                <c:pt idx="16">
                  <c:v>3.7321428571428572</c:v>
                </c:pt>
                <c:pt idx="17">
                  <c:v>3.9811320754716983</c:v>
                </c:pt>
                <c:pt idx="18">
                  <c:v>3.9636363636363638</c:v>
                </c:pt>
                <c:pt idx="19">
                  <c:v>4.0943396226415096</c:v>
                </c:pt>
                <c:pt idx="20">
                  <c:v>4.1568627450980395</c:v>
                </c:pt>
                <c:pt idx="21">
                  <c:v>4.2857142857142856</c:v>
                </c:pt>
                <c:pt idx="22">
                  <c:v>4.3877551020408161</c:v>
                </c:pt>
                <c:pt idx="23">
                  <c:v>4.5106382978723403</c:v>
                </c:pt>
                <c:pt idx="24">
                  <c:v>4.4565217391304355</c:v>
                </c:pt>
                <c:pt idx="25">
                  <c:v>4.5</c:v>
                </c:pt>
                <c:pt idx="26">
                  <c:v>4.6590909090909083</c:v>
                </c:pt>
                <c:pt idx="27">
                  <c:v>4.7209302325581399</c:v>
                </c:pt>
                <c:pt idx="28">
                  <c:v>4.6046511627906979</c:v>
                </c:pt>
                <c:pt idx="29">
                  <c:v>4.4418604651162799</c:v>
                </c:pt>
                <c:pt idx="30">
                  <c:v>4.3953488372093021</c:v>
                </c:pt>
                <c:pt idx="31">
                  <c:v>4.45</c:v>
                </c:pt>
                <c:pt idx="32">
                  <c:v>4.4249999999999998</c:v>
                </c:pt>
                <c:pt idx="33">
                  <c:v>4.5250000000000004</c:v>
                </c:pt>
                <c:pt idx="34">
                  <c:v>4.4047619047619042</c:v>
                </c:pt>
                <c:pt idx="35">
                  <c:v>4.3095238095238093</c:v>
                </c:pt>
                <c:pt idx="36">
                  <c:v>4.0222222222222221</c:v>
                </c:pt>
                <c:pt idx="37">
                  <c:v>4.1136363636363633</c:v>
                </c:pt>
                <c:pt idx="38">
                  <c:v>4.0222222222222221</c:v>
                </c:pt>
                <c:pt idx="39">
                  <c:v>4.0217391304347831</c:v>
                </c:pt>
                <c:pt idx="40">
                  <c:v>3.9583333333333335</c:v>
                </c:pt>
                <c:pt idx="41">
                  <c:v>3.918367346938775</c:v>
                </c:pt>
                <c:pt idx="42">
                  <c:v>3.96</c:v>
                </c:pt>
                <c:pt idx="43">
                  <c:v>3.8461538461538458</c:v>
                </c:pt>
                <c:pt idx="44">
                  <c:v>3.7592592592592591</c:v>
                </c:pt>
                <c:pt idx="45">
                  <c:v>3.6909090909090909</c:v>
                </c:pt>
                <c:pt idx="46">
                  <c:v>3.5689655172413794</c:v>
                </c:pt>
                <c:pt idx="47">
                  <c:v>3.5</c:v>
                </c:pt>
                <c:pt idx="48">
                  <c:v>3.5500000000000003</c:v>
                </c:pt>
                <c:pt idx="49">
                  <c:v>3.6721311475409837</c:v>
                </c:pt>
                <c:pt idx="50">
                  <c:v>3.6774193548387095</c:v>
                </c:pt>
                <c:pt idx="51">
                  <c:v>3.7333333333333329</c:v>
                </c:pt>
                <c:pt idx="52">
                  <c:v>4</c:v>
                </c:pt>
                <c:pt idx="53">
                  <c:v>4</c:v>
                </c:pt>
                <c:pt idx="54">
                  <c:v>3.949152542372881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F13-B234-FAEC26863334}"/>
            </c:ext>
          </c:extLst>
        </c:ser>
        <c:ser>
          <c:idx val="1"/>
          <c:order val="1"/>
          <c:tx>
            <c:strRef>
              <c:f>'Graph Prep'!$G$1</c:f>
              <c:strCache>
                <c:ptCount val="1"/>
                <c:pt idx="0">
                  <c:v>All Cause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4668689174751018E-3"/>
                  <c:y val="-2.4255094843150388E-2"/>
                </c:manualLayout>
              </c:layout>
              <c:tx>
                <c:rich>
                  <a:bodyPr/>
                  <a:lstStyle/>
                  <a:p>
                    <a:fld id="{A787C1C2-57D0-47E0-9A42-5D16B79382D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Prep'!$G$3:$G$57</c:f>
              <c:numCache>
                <c:formatCode>0.0</c:formatCode>
                <c:ptCount val="55"/>
                <c:pt idx="0">
                  <c:v>1.5668521005179359</c:v>
                </c:pt>
                <c:pt idx="1">
                  <c:v>1.5802786285940125</c:v>
                </c:pt>
                <c:pt idx="2">
                  <c:v>1.5874832456954326</c:v>
                </c:pt>
                <c:pt idx="3">
                  <c:v>1.6056821729628474</c:v>
                </c:pt>
                <c:pt idx="4">
                  <c:v>1.6176623918256698</c:v>
                </c:pt>
                <c:pt idx="5">
                  <c:v>1.6219010444139679</c:v>
                </c:pt>
                <c:pt idx="6">
                  <c:v>1.629286580659389</c:v>
                </c:pt>
                <c:pt idx="7">
                  <c:v>1.6573900841908327</c:v>
                </c:pt>
                <c:pt idx="8">
                  <c:v>1.6530852567121996</c:v>
                </c:pt>
                <c:pt idx="9">
                  <c:v>1.6683729433272396</c:v>
                </c:pt>
                <c:pt idx="10">
                  <c:v>1.6635227829495345</c:v>
                </c:pt>
                <c:pt idx="11">
                  <c:v>1.6662868717559185</c:v>
                </c:pt>
                <c:pt idx="12">
                  <c:v>1.648037177448942</c:v>
                </c:pt>
                <c:pt idx="13">
                  <c:v>1.6503090702661789</c:v>
                </c:pt>
                <c:pt idx="14">
                  <c:v>1.648505924781041</c:v>
                </c:pt>
                <c:pt idx="15">
                  <c:v>1.6397293501851145</c:v>
                </c:pt>
                <c:pt idx="16">
                  <c:v>1.6307415960995637</c:v>
                </c:pt>
                <c:pt idx="17">
                  <c:v>1.6291762305534301</c:v>
                </c:pt>
                <c:pt idx="18">
                  <c:v>1.6204238921001928</c:v>
                </c:pt>
                <c:pt idx="19">
                  <c:v>1.6098475058154564</c:v>
                </c:pt>
                <c:pt idx="20">
                  <c:v>1.6015374759769379</c:v>
                </c:pt>
                <c:pt idx="21">
                  <c:v>1.5949034546171026</c:v>
                </c:pt>
                <c:pt idx="22">
                  <c:v>1.6020258563241372</c:v>
                </c:pt>
                <c:pt idx="23">
                  <c:v>1.5994037132402765</c:v>
                </c:pt>
                <c:pt idx="24">
                  <c:v>1.5965807252171516</c:v>
                </c:pt>
                <c:pt idx="25">
                  <c:v>1.5785944206008584</c:v>
                </c:pt>
                <c:pt idx="26">
                  <c:v>1.5645401598266286</c:v>
                </c:pt>
                <c:pt idx="27">
                  <c:v>1.5470779220779218</c:v>
                </c:pt>
                <c:pt idx="28">
                  <c:v>1.5220417633410672</c:v>
                </c:pt>
                <c:pt idx="29">
                  <c:v>1.4996553150420517</c:v>
                </c:pt>
                <c:pt idx="30">
                  <c:v>1.4759734879867441</c:v>
                </c:pt>
                <c:pt idx="31">
                  <c:v>1.4536784741144415</c:v>
                </c:pt>
                <c:pt idx="32">
                  <c:v>1.4407984686901831</c:v>
                </c:pt>
                <c:pt idx="33">
                  <c:v>1.4269570011025359</c:v>
                </c:pt>
                <c:pt idx="34">
                  <c:v>1.4242675511332226</c:v>
                </c:pt>
                <c:pt idx="35">
                  <c:v>1.4126118568232662</c:v>
                </c:pt>
                <c:pt idx="36">
                  <c:v>1.4095582910934106</c:v>
                </c:pt>
                <c:pt idx="37">
                  <c:v>1.4038711541239348</c:v>
                </c:pt>
                <c:pt idx="38">
                  <c:v>1.4036001190121987</c:v>
                </c:pt>
                <c:pt idx="39">
                  <c:v>1.4023704604163501</c:v>
                </c:pt>
                <c:pt idx="40">
                  <c:v>1.3923321715411425</c:v>
                </c:pt>
                <c:pt idx="41">
                  <c:v>1.3990263819095479</c:v>
                </c:pt>
                <c:pt idx="42">
                  <c:v>1.3972279099070721</c:v>
                </c:pt>
                <c:pt idx="43">
                  <c:v>1.3840923466160657</c:v>
                </c:pt>
                <c:pt idx="44">
                  <c:v>1.3848247158636144</c:v>
                </c:pt>
                <c:pt idx="45">
                  <c:v>1.385084202085004</c:v>
                </c:pt>
                <c:pt idx="46">
                  <c:v>1.3865736987189881</c:v>
                </c:pt>
                <c:pt idx="47">
                  <c:v>1.3828900993271387</c:v>
                </c:pt>
                <c:pt idx="48">
                  <c:v>1.394331983805668</c:v>
                </c:pt>
                <c:pt idx="49">
                  <c:v>1.3950298531547523</c:v>
                </c:pt>
                <c:pt idx="50">
                  <c:v>1.399476525437592</c:v>
                </c:pt>
                <c:pt idx="51">
                  <c:v>1.4048448647751783</c:v>
                </c:pt>
                <c:pt idx="52">
                  <c:v>1.4361962307581642</c:v>
                </c:pt>
                <c:pt idx="53">
                  <c:v>1.4291558707213965</c:v>
                </c:pt>
                <c:pt idx="54">
                  <c:v>1.4054977923372738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6-4F13-B234-FAEC2686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6"/>
        <c:noMultiLvlLbl val="0"/>
      </c:catAx>
      <c:valAx>
        <c:axId val="4913715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Suicide</a:t>
            </a:r>
          </a:p>
          <a:p>
            <a:pPr>
              <a:defRPr/>
            </a:pPr>
            <a:r>
              <a:rPr lang="en-US" sz="2400"/>
              <a:t>Age-Adjusted</a:t>
            </a:r>
            <a:r>
              <a:rPr lang="en-US" sz="2400" baseline="0"/>
              <a:t> Death Rates by Sex,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Prep'!$B$2</c:f>
              <c:strCache>
                <c:ptCount val="1"/>
                <c:pt idx="0">
                  <c:v>Female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2.9304029304029304E-3"/>
                  <c:y val="-4.4363636363636362E-2"/>
                </c:manualLayout>
              </c:layout>
              <c:tx>
                <c:rich>
                  <a:bodyPr/>
                  <a:lstStyle/>
                  <a:p>
                    <a:fld id="{B10149C3-8732-4847-9146-A4B24553DFC2}" type="SERIESNAME">
                      <a:rPr lang="en-US" sz="32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Prep'!$B$3:$B$57</c:f>
              <c:numCache>
                <c:formatCode>0.0</c:formatCode>
                <c:ptCount val="55"/>
                <c:pt idx="0">
                  <c:v>6.6</c:v>
                </c:pt>
                <c:pt idx="1">
                  <c:v>7.1</c:v>
                </c:pt>
                <c:pt idx="2">
                  <c:v>7.4</c:v>
                </c:pt>
                <c:pt idx="3">
                  <c:v>7.6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7.3</c:v>
                </c:pt>
                <c:pt idx="8">
                  <c:v>7.1</c:v>
                </c:pt>
                <c:pt idx="9">
                  <c:v>7.1</c:v>
                </c:pt>
                <c:pt idx="10">
                  <c:v>6.6</c:v>
                </c:pt>
                <c:pt idx="11">
                  <c:v>6.3</c:v>
                </c:pt>
                <c:pt idx="12">
                  <c:v>5.7</c:v>
                </c:pt>
                <c:pt idx="13">
                  <c:v>6</c:v>
                </c:pt>
                <c:pt idx="14">
                  <c:v>5.8</c:v>
                </c:pt>
                <c:pt idx="15">
                  <c:v>5.6</c:v>
                </c:pt>
                <c:pt idx="16">
                  <c:v>5.6</c:v>
                </c:pt>
                <c:pt idx="17">
                  <c:v>5.3</c:v>
                </c:pt>
                <c:pt idx="18">
                  <c:v>5.5</c:v>
                </c:pt>
                <c:pt idx="19">
                  <c:v>5.3</c:v>
                </c:pt>
                <c:pt idx="20">
                  <c:v>5.0999999999999996</c:v>
                </c:pt>
                <c:pt idx="21">
                  <c:v>4.9000000000000004</c:v>
                </c:pt>
                <c:pt idx="22">
                  <c:v>4.9000000000000004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4.2</c:v>
                </c:pt>
                <c:pt idx="35">
                  <c:v>4.2</c:v>
                </c:pt>
                <c:pt idx="36">
                  <c:v>4.5</c:v>
                </c:pt>
                <c:pt idx="37">
                  <c:v>4.4000000000000004</c:v>
                </c:pt>
                <c:pt idx="38">
                  <c:v>4.5</c:v>
                </c:pt>
                <c:pt idx="39">
                  <c:v>4.5999999999999996</c:v>
                </c:pt>
                <c:pt idx="40">
                  <c:v>4.8</c:v>
                </c:pt>
                <c:pt idx="41">
                  <c:v>4.9000000000000004</c:v>
                </c:pt>
                <c:pt idx="42">
                  <c:v>5</c:v>
                </c:pt>
                <c:pt idx="43">
                  <c:v>5.2</c:v>
                </c:pt>
                <c:pt idx="44">
                  <c:v>5.4</c:v>
                </c:pt>
                <c:pt idx="45">
                  <c:v>5.5</c:v>
                </c:pt>
                <c:pt idx="46">
                  <c:v>5.8</c:v>
                </c:pt>
                <c:pt idx="47">
                  <c:v>6</c:v>
                </c:pt>
                <c:pt idx="48">
                  <c:v>6</c:v>
                </c:pt>
                <c:pt idx="49">
                  <c:v>6.1</c:v>
                </c:pt>
                <c:pt idx="50">
                  <c:v>6.2</c:v>
                </c:pt>
                <c:pt idx="51">
                  <c:v>6</c:v>
                </c:pt>
                <c:pt idx="52">
                  <c:v>5.5</c:v>
                </c:pt>
                <c:pt idx="53">
                  <c:v>5.7</c:v>
                </c:pt>
                <c:pt idx="5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E09-9D33-FC19945921C8}"/>
            </c:ext>
          </c:extLst>
        </c:ser>
        <c:ser>
          <c:idx val="1"/>
          <c:order val="1"/>
          <c:tx>
            <c:strRef>
              <c:f>'Graph Prep'!$C$2</c:f>
              <c:strCache>
                <c:ptCount val="1"/>
                <c:pt idx="0">
                  <c:v>Male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4.6886446886446886E-2"/>
                  <c:y val="5.7772687504971006E-2"/>
                </c:manualLayout>
              </c:layout>
              <c:tx>
                <c:rich>
                  <a:bodyPr/>
                  <a:lstStyle/>
                  <a:p>
                    <a:fld id="{95E6677E-EEFB-432C-B8FD-7929350AC554}" type="SERIESNAME">
                      <a:rPr lang="en-US" sz="2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Prep'!$C$3:$C$57</c:f>
              <c:numCache>
                <c:formatCode>0.0</c:formatCode>
                <c:ptCount val="55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  <c:pt idx="52">
                  <c:v>22</c:v>
                </c:pt>
                <c:pt idx="53">
                  <c:v>22.8</c:v>
                </c:pt>
                <c:pt idx="5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E09-9D33-FC199459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6"/>
        <c:noMultiLvlLbl val="0"/>
      </c:catAx>
      <c:valAx>
        <c:axId val="49137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 100,000</a:t>
                </a:r>
                <a:r>
                  <a:rPr lang="en-US" sz="1400" baseline="0"/>
                  <a:t> people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4.3988269794721412E-3"/>
              <c:y val="2.65402148618062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Age-Adjusted Death Rates,</a:t>
            </a:r>
            <a:r>
              <a:rPr lang="en-US" sz="2800" baseline="0"/>
              <a:t> U.S. Males</a:t>
            </a:r>
            <a:endParaRPr lang="en-US" sz="28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Prep'!$L$2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48BF91-E00D-43AC-8912-3786E09CA385}" type="SERIESNAME">
                      <a:rPr lang="en-US" sz="2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34432234432236"/>
                      <c:h val="6.66364431718762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AAC-48C7-B469-C490AD622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Prep'!$L$3:$L$57</c:f>
              <c:numCache>
                <c:formatCode>General</c:formatCode>
                <c:ptCount val="55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  <c:pt idx="52">
                  <c:v>18.5</c:v>
                </c:pt>
                <c:pt idx="53">
                  <c:v>19</c:v>
                </c:pt>
                <c:pt idx="5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C-48C7-B469-C490AD622416}"/>
            </c:ext>
          </c:extLst>
        </c:ser>
        <c:ser>
          <c:idx val="1"/>
          <c:order val="1"/>
          <c:tx>
            <c:strRef>
              <c:f>'Graph Prep'!$M$2</c:f>
              <c:strCache>
                <c:ptCount val="1"/>
                <c:pt idx="0">
                  <c:v>Suicide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4.1071010923202748E-2"/>
                  <c:y val="-6.0587529723969268E-2"/>
                </c:manualLayout>
              </c:layout>
              <c:tx>
                <c:rich>
                  <a:bodyPr/>
                  <a:lstStyle/>
                  <a:p>
                    <a:fld id="{B9DA2FA6-AD38-4895-A9AA-3C9D89477203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19-4EF0-8AFE-FD7D4097E9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Prep'!$K$3:$K$57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Prep'!$M$3:$M$57</c:f>
              <c:numCache>
                <c:formatCode>General</c:formatCode>
                <c:ptCount val="55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  <c:pt idx="52">
                  <c:v>22</c:v>
                </c:pt>
                <c:pt idx="53">
                  <c:v>22.8</c:v>
                </c:pt>
                <c:pt idx="5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C-48C7-B469-C490AD62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8583"/>
        <c:axId val="338028911"/>
      </c:lineChart>
      <c:catAx>
        <c:axId val="338028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911"/>
        <c:crosses val="autoZero"/>
        <c:auto val="1"/>
        <c:lblAlgn val="ctr"/>
        <c:lblOffset val="100"/>
        <c:tickLblSkip val="6"/>
        <c:noMultiLvlLbl val="0"/>
      </c:catAx>
      <c:valAx>
        <c:axId val="3380289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 100.000 men</a:t>
                </a:r>
              </a:p>
            </c:rich>
          </c:tx>
          <c:layout>
            <c:manualLayout>
              <c:xMode val="edge"/>
              <c:yMode val="edge"/>
              <c:x val="8.8009309121148509E-3"/>
              <c:y val="2.0402761773176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Suicide Rates for Men, per 100,000</a:t>
            </a:r>
          </a:p>
          <a:p>
            <a:pPr>
              <a:defRPr sz="1600"/>
            </a:pPr>
            <a:r>
              <a:rPr lang="en-US" sz="1600"/>
              <a:t>U.S.A.</a:t>
            </a:r>
          </a:p>
        </c:rich>
      </c:tx>
      <c:layout>
        <c:manualLayout>
          <c:xMode val="edge"/>
          <c:yMode val="edge"/>
          <c:x val="2.5586235745291629E-2"/>
          <c:y val="1.2130719486982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6243684111202E-2"/>
          <c:y val="0.10954039696744748"/>
          <c:w val="0.91204148235339222"/>
          <c:h val="0.7826410677707638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Prep'!$Q$2</c:f>
              <c:strCache>
                <c:ptCount val="1"/>
                <c:pt idx="0">
                  <c:v>25-34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1"/>
              <c:layout>
                <c:manualLayout>
                  <c:x val="-5.1335544130205066E-2"/>
                  <c:y val="3.6392158460946011E-2"/>
                </c:manualLayout>
              </c:layout>
              <c:tx>
                <c:rich>
                  <a:bodyPr/>
                  <a:lstStyle/>
                  <a:p>
                    <a:fld id="{F68B9FEE-1CF3-4E31-9F2D-41F303B85C6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Prep'!$Q$3:$Q$54</c:f>
              <c:numCache>
                <c:formatCode>General</c:formatCode>
                <c:ptCount val="52"/>
                <c:pt idx="0">
                  <c:v>17.2</c:v>
                </c:pt>
                <c:pt idx="1">
                  <c:v>18.3</c:v>
                </c:pt>
                <c:pt idx="2">
                  <c:v>19.8</c:v>
                </c:pt>
                <c:pt idx="3">
                  <c:v>19.100000000000001</c:v>
                </c:pt>
                <c:pt idx="4">
                  <c:v>20.7</c:v>
                </c:pt>
                <c:pt idx="5">
                  <c:v>21.6</c:v>
                </c:pt>
                <c:pt idx="6">
                  <c:v>22.9</c:v>
                </c:pt>
                <c:pt idx="7">
                  <c:v>23.9</c:v>
                </c:pt>
                <c:pt idx="8">
                  <c:v>23</c:v>
                </c:pt>
                <c:pt idx="9">
                  <c:v>25.9</c:v>
                </c:pt>
                <c:pt idx="10">
                  <c:v>24.8</c:v>
                </c:pt>
                <c:pt idx="11">
                  <c:v>25.2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  <c:pt idx="15">
                  <c:v>25.1</c:v>
                </c:pt>
                <c:pt idx="16">
                  <c:v>25.1</c:v>
                </c:pt>
                <c:pt idx="17">
                  <c:v>24.7</c:v>
                </c:pt>
                <c:pt idx="18">
                  <c:v>25.8</c:v>
                </c:pt>
                <c:pt idx="19">
                  <c:v>25.1</c:v>
                </c:pt>
                <c:pt idx="20">
                  <c:v>25.4</c:v>
                </c:pt>
                <c:pt idx="21">
                  <c:v>24.7</c:v>
                </c:pt>
                <c:pt idx="22">
                  <c:v>24.8</c:v>
                </c:pt>
                <c:pt idx="23">
                  <c:v>24.8</c:v>
                </c:pt>
                <c:pt idx="24">
                  <c:v>23.7</c:v>
                </c:pt>
                <c:pt idx="25">
                  <c:v>24.4</c:v>
                </c:pt>
                <c:pt idx="26">
                  <c:v>24.9</c:v>
                </c:pt>
                <c:pt idx="27">
                  <c:v>24.8</c:v>
                </c:pt>
                <c:pt idx="28">
                  <c:v>23.1</c:v>
                </c:pt>
                <c:pt idx="29">
                  <c:v>22.5</c:v>
                </c:pt>
                <c:pt idx="30">
                  <c:v>21.5</c:v>
                </c:pt>
                <c:pt idx="31">
                  <c:v>20.7</c:v>
                </c:pt>
                <c:pt idx="32">
                  <c:v>19.600000000000001</c:v>
                </c:pt>
                <c:pt idx="33">
                  <c:v>21.1</c:v>
                </c:pt>
                <c:pt idx="34">
                  <c:v>20.8</c:v>
                </c:pt>
                <c:pt idx="35">
                  <c:v>21</c:v>
                </c:pt>
                <c:pt idx="36">
                  <c:v>20.9</c:v>
                </c:pt>
                <c:pt idx="37">
                  <c:v>20.6</c:v>
                </c:pt>
                <c:pt idx="38">
                  <c:v>20.399999999999999</c:v>
                </c:pt>
                <c:pt idx="39">
                  <c:v>21.5</c:v>
                </c:pt>
                <c:pt idx="40">
                  <c:v>21.1</c:v>
                </c:pt>
                <c:pt idx="41">
                  <c:v>20.9</c:v>
                </c:pt>
                <c:pt idx="42">
                  <c:v>22.5</c:v>
                </c:pt>
                <c:pt idx="43">
                  <c:v>23</c:v>
                </c:pt>
                <c:pt idx="44">
                  <c:v>23.3</c:v>
                </c:pt>
                <c:pt idx="45">
                  <c:v>23.4</c:v>
                </c:pt>
                <c:pt idx="46">
                  <c:v>23.8</c:v>
                </c:pt>
                <c:pt idx="47">
                  <c:v>24.6</c:v>
                </c:pt>
                <c:pt idx="48">
                  <c:v>26</c:v>
                </c:pt>
                <c:pt idx="49">
                  <c:v>27.6</c:v>
                </c:pt>
                <c:pt idx="50">
                  <c:v>27.3</c:v>
                </c:pt>
                <c:pt idx="5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1D0-8EA7-4ECEEE836A42}"/>
            </c:ext>
          </c:extLst>
        </c:ser>
        <c:ser>
          <c:idx val="1"/>
          <c:order val="1"/>
          <c:tx>
            <c:strRef>
              <c:f>'Graph Prep'!$R$2</c:f>
              <c:strCache>
                <c:ptCount val="1"/>
                <c:pt idx="0">
                  <c:v>35-44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tx>
                <c:rich>
                  <a:bodyPr/>
                  <a:lstStyle/>
                  <a:p>
                    <a:fld id="{EA5A0CAB-9866-49FE-BF32-383CA6F4F6B5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Prep'!$R$3:$R$54</c:f>
              <c:numCache>
                <c:formatCode>General</c:formatCode>
                <c:ptCount val="52"/>
                <c:pt idx="0">
                  <c:v>22</c:v>
                </c:pt>
                <c:pt idx="1">
                  <c:v>21.7</c:v>
                </c:pt>
                <c:pt idx="2">
                  <c:v>22.1</c:v>
                </c:pt>
                <c:pt idx="3">
                  <c:v>22.2</c:v>
                </c:pt>
                <c:pt idx="4">
                  <c:v>22.1</c:v>
                </c:pt>
                <c:pt idx="5">
                  <c:v>21.8</c:v>
                </c:pt>
                <c:pt idx="6">
                  <c:v>22.8</c:v>
                </c:pt>
                <c:pt idx="7">
                  <c:v>23.4</c:v>
                </c:pt>
                <c:pt idx="8">
                  <c:v>22.7</c:v>
                </c:pt>
                <c:pt idx="9">
                  <c:v>23.6</c:v>
                </c:pt>
                <c:pt idx="10">
                  <c:v>21.7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22.6</c:v>
                </c:pt>
                <c:pt idx="15">
                  <c:v>22</c:v>
                </c:pt>
                <c:pt idx="16">
                  <c:v>22.7</c:v>
                </c:pt>
                <c:pt idx="17">
                  <c:v>22.3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22.8</c:v>
                </c:pt>
                <c:pt idx="22">
                  <c:v>23.9</c:v>
                </c:pt>
                <c:pt idx="23">
                  <c:v>23</c:v>
                </c:pt>
                <c:pt idx="24">
                  <c:v>23.6</c:v>
                </c:pt>
                <c:pt idx="25">
                  <c:v>23.9</c:v>
                </c:pt>
                <c:pt idx="26">
                  <c:v>24</c:v>
                </c:pt>
                <c:pt idx="27">
                  <c:v>24</c:v>
                </c:pt>
                <c:pt idx="28">
                  <c:v>24.5</c:v>
                </c:pt>
                <c:pt idx="29">
                  <c:v>23.8</c:v>
                </c:pt>
                <c:pt idx="30">
                  <c:v>23.8</c:v>
                </c:pt>
                <c:pt idx="31">
                  <c:v>22.4</c:v>
                </c:pt>
                <c:pt idx="32">
                  <c:v>22.8</c:v>
                </c:pt>
                <c:pt idx="33">
                  <c:v>23.1</c:v>
                </c:pt>
                <c:pt idx="34">
                  <c:v>23.9</c:v>
                </c:pt>
                <c:pt idx="35">
                  <c:v>23.4</c:v>
                </c:pt>
                <c:pt idx="36">
                  <c:v>23.2</c:v>
                </c:pt>
                <c:pt idx="37">
                  <c:v>23.4</c:v>
                </c:pt>
                <c:pt idx="38">
                  <c:v>23.5</c:v>
                </c:pt>
                <c:pt idx="39">
                  <c:v>24.2</c:v>
                </c:pt>
                <c:pt idx="40">
                  <c:v>24.4</c:v>
                </c:pt>
                <c:pt idx="41">
                  <c:v>24.9</c:v>
                </c:pt>
                <c:pt idx="42">
                  <c:v>24.6</c:v>
                </c:pt>
                <c:pt idx="43">
                  <c:v>24.9</c:v>
                </c:pt>
                <c:pt idx="44">
                  <c:v>25.6</c:v>
                </c:pt>
                <c:pt idx="45">
                  <c:v>24.8</c:v>
                </c:pt>
                <c:pt idx="46">
                  <c:v>25</c:v>
                </c:pt>
                <c:pt idx="47">
                  <c:v>25.8</c:v>
                </c:pt>
                <c:pt idx="48">
                  <c:v>26.2</c:v>
                </c:pt>
                <c:pt idx="49">
                  <c:v>27.4</c:v>
                </c:pt>
                <c:pt idx="50">
                  <c:v>28.1</c:v>
                </c:pt>
                <c:pt idx="51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1D0-8EA7-4ECEEE836A42}"/>
            </c:ext>
          </c:extLst>
        </c:ser>
        <c:ser>
          <c:idx val="2"/>
          <c:order val="2"/>
          <c:tx>
            <c:strRef>
              <c:f>'Graph Prep'!$S$2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0.1085380075895763"/>
                  <c:y val="2.0217865811636669E-3"/>
                </c:manualLayout>
              </c:layout>
              <c:tx>
                <c:rich>
                  <a:bodyPr/>
                  <a:lstStyle/>
                  <a:p>
                    <a:fld id="{24597354-01C8-43B8-B47D-ADEA407561E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2.0217865811636745E-2"/>
                </c:manualLayout>
              </c:layout>
              <c:tx>
                <c:rich>
                  <a:bodyPr/>
                  <a:lstStyle/>
                  <a:p>
                    <a:fld id="{68DB66FD-AA09-4BB1-8129-3BA3ADA6DE8F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Prep'!$S$3:$S$54</c:f>
              <c:numCache>
                <c:formatCode>General</c:formatCode>
                <c:ptCount val="52"/>
                <c:pt idx="0">
                  <c:v>27.3</c:v>
                </c:pt>
                <c:pt idx="1">
                  <c:v>27.2</c:v>
                </c:pt>
                <c:pt idx="2">
                  <c:v>27.9</c:v>
                </c:pt>
                <c:pt idx="3">
                  <c:v>26.8</c:v>
                </c:pt>
                <c:pt idx="4">
                  <c:v>28</c:v>
                </c:pt>
                <c:pt idx="5">
                  <c:v>26.9</c:v>
                </c:pt>
                <c:pt idx="6">
                  <c:v>26.6</c:v>
                </c:pt>
                <c:pt idx="7">
                  <c:v>28</c:v>
                </c:pt>
                <c:pt idx="8">
                  <c:v>26.3</c:v>
                </c:pt>
                <c:pt idx="9">
                  <c:v>25.8</c:v>
                </c:pt>
                <c:pt idx="10">
                  <c:v>23.6</c:v>
                </c:pt>
                <c:pt idx="11">
                  <c:v>22.8</c:v>
                </c:pt>
                <c:pt idx="12">
                  <c:v>22.9</c:v>
                </c:pt>
                <c:pt idx="13">
                  <c:v>22.5</c:v>
                </c:pt>
                <c:pt idx="14">
                  <c:v>24.1</c:v>
                </c:pt>
                <c:pt idx="15">
                  <c:v>23.9</c:v>
                </c:pt>
                <c:pt idx="16">
                  <c:v>23.7</c:v>
                </c:pt>
                <c:pt idx="17">
                  <c:v>23.6</c:v>
                </c:pt>
                <c:pt idx="18">
                  <c:v>24.6</c:v>
                </c:pt>
                <c:pt idx="19">
                  <c:v>23.9</c:v>
                </c:pt>
                <c:pt idx="20">
                  <c:v>21.9</c:v>
                </c:pt>
                <c:pt idx="21">
                  <c:v>22.6</c:v>
                </c:pt>
                <c:pt idx="22">
                  <c:v>23.2</c:v>
                </c:pt>
                <c:pt idx="23">
                  <c:v>23.6</c:v>
                </c:pt>
                <c:pt idx="24">
                  <c:v>22.3</c:v>
                </c:pt>
                <c:pt idx="25">
                  <c:v>22.2</c:v>
                </c:pt>
                <c:pt idx="26">
                  <c:v>21.9</c:v>
                </c:pt>
                <c:pt idx="27">
                  <c:v>22.5</c:v>
                </c:pt>
                <c:pt idx="28">
                  <c:v>22.9</c:v>
                </c:pt>
                <c:pt idx="29">
                  <c:v>22.1</c:v>
                </c:pt>
                <c:pt idx="30">
                  <c:v>22.6</c:v>
                </c:pt>
                <c:pt idx="31">
                  <c:v>21.5</c:v>
                </c:pt>
                <c:pt idx="32">
                  <c:v>22.4</c:v>
                </c:pt>
                <c:pt idx="33">
                  <c:v>23.2</c:v>
                </c:pt>
                <c:pt idx="34">
                  <c:v>24.4</c:v>
                </c:pt>
                <c:pt idx="35">
                  <c:v>24.4</c:v>
                </c:pt>
                <c:pt idx="36">
                  <c:v>24.8</c:v>
                </c:pt>
                <c:pt idx="37">
                  <c:v>25.2</c:v>
                </c:pt>
                <c:pt idx="38">
                  <c:v>26.1</c:v>
                </c:pt>
                <c:pt idx="39">
                  <c:v>26.9</c:v>
                </c:pt>
                <c:pt idx="40">
                  <c:v>28.5</c:v>
                </c:pt>
                <c:pt idx="41">
                  <c:v>29.2</c:v>
                </c:pt>
                <c:pt idx="42">
                  <c:v>30.3</c:v>
                </c:pt>
                <c:pt idx="43">
                  <c:v>30.1</c:v>
                </c:pt>
                <c:pt idx="44">
                  <c:v>30.1</c:v>
                </c:pt>
                <c:pt idx="45">
                  <c:v>29.6</c:v>
                </c:pt>
                <c:pt idx="46">
                  <c:v>29.9</c:v>
                </c:pt>
                <c:pt idx="47">
                  <c:v>30.1</c:v>
                </c:pt>
                <c:pt idx="48">
                  <c:v>29.3</c:v>
                </c:pt>
                <c:pt idx="49">
                  <c:v>30.2</c:v>
                </c:pt>
                <c:pt idx="50">
                  <c:v>30.2</c:v>
                </c:pt>
                <c:pt idx="5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1D0-8EA7-4ECEEE836A42}"/>
            </c:ext>
          </c:extLst>
        </c:ser>
        <c:ser>
          <c:idx val="3"/>
          <c:order val="3"/>
          <c:tx>
            <c:strRef>
              <c:f>'Graph Prep'!$T$2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layout>
                <c:manualLayout>
                  <c:x val="-5.866919329166281E-3"/>
                  <c:y val="-4.0435731623273415E-2"/>
                </c:manualLayout>
              </c:layout>
              <c:tx>
                <c:rich>
                  <a:bodyPr/>
                  <a:lstStyle/>
                  <a:p>
                    <a:fld id="{CBA2822C-4380-43A1-B510-7C0F1765828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Prep'!$T$3:$T$54</c:f>
              <c:numCache>
                <c:formatCode>General</c:formatCode>
                <c:ptCount val="52"/>
                <c:pt idx="0">
                  <c:v>33.6</c:v>
                </c:pt>
                <c:pt idx="1">
                  <c:v>32.4</c:v>
                </c:pt>
                <c:pt idx="2">
                  <c:v>32.700000000000003</c:v>
                </c:pt>
                <c:pt idx="3">
                  <c:v>32.4</c:v>
                </c:pt>
                <c:pt idx="4">
                  <c:v>31.4</c:v>
                </c:pt>
                <c:pt idx="5">
                  <c:v>30.4</c:v>
                </c:pt>
                <c:pt idx="6">
                  <c:v>30.1</c:v>
                </c:pt>
                <c:pt idx="7">
                  <c:v>29.9</c:v>
                </c:pt>
                <c:pt idx="8">
                  <c:v>29.5</c:v>
                </c:pt>
                <c:pt idx="9">
                  <c:v>28.9</c:v>
                </c:pt>
                <c:pt idx="10">
                  <c:v>27.2</c:v>
                </c:pt>
                <c:pt idx="11">
                  <c:v>24.9</c:v>
                </c:pt>
                <c:pt idx="12">
                  <c:v>24.5</c:v>
                </c:pt>
                <c:pt idx="13">
                  <c:v>25</c:v>
                </c:pt>
                <c:pt idx="14">
                  <c:v>26.3</c:v>
                </c:pt>
                <c:pt idx="15">
                  <c:v>25.9</c:v>
                </c:pt>
                <c:pt idx="16">
                  <c:v>27.4</c:v>
                </c:pt>
                <c:pt idx="17">
                  <c:v>27.1</c:v>
                </c:pt>
                <c:pt idx="18">
                  <c:v>27</c:v>
                </c:pt>
                <c:pt idx="19">
                  <c:v>27</c:v>
                </c:pt>
                <c:pt idx="20">
                  <c:v>25.5</c:v>
                </c:pt>
                <c:pt idx="21">
                  <c:v>25.1</c:v>
                </c:pt>
                <c:pt idx="22">
                  <c:v>25.7</c:v>
                </c:pt>
                <c:pt idx="23">
                  <c:v>25.3</c:v>
                </c:pt>
                <c:pt idx="24">
                  <c:v>24</c:v>
                </c:pt>
                <c:pt idx="25">
                  <c:v>23.7</c:v>
                </c:pt>
                <c:pt idx="26">
                  <c:v>21.8</c:v>
                </c:pt>
                <c:pt idx="27">
                  <c:v>21.8</c:v>
                </c:pt>
                <c:pt idx="28">
                  <c:v>22.4</c:v>
                </c:pt>
                <c:pt idx="29">
                  <c:v>22.1</c:v>
                </c:pt>
                <c:pt idx="30">
                  <c:v>20.9</c:v>
                </c:pt>
                <c:pt idx="31">
                  <c:v>19.8</c:v>
                </c:pt>
                <c:pt idx="32">
                  <c:v>19.399999999999999</c:v>
                </c:pt>
                <c:pt idx="33">
                  <c:v>21.2</c:v>
                </c:pt>
                <c:pt idx="34">
                  <c:v>22</c:v>
                </c:pt>
                <c:pt idx="35">
                  <c:v>22.1</c:v>
                </c:pt>
                <c:pt idx="36">
                  <c:v>21.8</c:v>
                </c:pt>
                <c:pt idx="37">
                  <c:v>21.9</c:v>
                </c:pt>
                <c:pt idx="38">
                  <c:v>22.4</c:v>
                </c:pt>
                <c:pt idx="39">
                  <c:v>23.9</c:v>
                </c:pt>
                <c:pt idx="40">
                  <c:v>25.7</c:v>
                </c:pt>
                <c:pt idx="41">
                  <c:v>26.1</c:v>
                </c:pt>
                <c:pt idx="42">
                  <c:v>27.6</c:v>
                </c:pt>
                <c:pt idx="43">
                  <c:v>27.3</c:v>
                </c:pt>
                <c:pt idx="44">
                  <c:v>28.6</c:v>
                </c:pt>
                <c:pt idx="45">
                  <c:v>28.3</c:v>
                </c:pt>
                <c:pt idx="46">
                  <c:v>29.4</c:v>
                </c:pt>
                <c:pt idx="47">
                  <c:v>28.9</c:v>
                </c:pt>
                <c:pt idx="48">
                  <c:v>28.7</c:v>
                </c:pt>
                <c:pt idx="49">
                  <c:v>29.8</c:v>
                </c:pt>
                <c:pt idx="50">
                  <c:v>31.7</c:v>
                </c:pt>
                <c:pt idx="51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1D0-8EA7-4ECEEE836A42}"/>
            </c:ext>
          </c:extLst>
        </c:ser>
        <c:ser>
          <c:idx val="4"/>
          <c:order val="4"/>
          <c:tx>
            <c:strRef>
              <c:f>'Graph Prep'!$U$2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5.866919329166281E-3"/>
                  <c:y val="-1.8196079230473006E-2"/>
                </c:manualLayout>
              </c:layout>
              <c:tx>
                <c:rich>
                  <a:bodyPr/>
                  <a:lstStyle/>
                  <a:p>
                    <a:fld id="{74409099-27CF-4141-AB99-CC7F0D47E61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6.8740743759564682E-2"/>
                </c:manualLayout>
              </c:layout>
              <c:tx>
                <c:rich>
                  <a:bodyPr/>
                  <a:lstStyle/>
                  <a:p>
                    <a:fld id="{80D8D603-1AD5-4A77-9E10-A68125A62B01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Prep'!$U$3:$U$54</c:f>
              <c:numCache>
                <c:formatCode>General</c:formatCode>
                <c:ptCount val="52"/>
                <c:pt idx="0">
                  <c:v>33.6</c:v>
                </c:pt>
                <c:pt idx="1">
                  <c:v>34.5</c:v>
                </c:pt>
                <c:pt idx="2">
                  <c:v>36</c:v>
                </c:pt>
                <c:pt idx="3">
                  <c:v>35.6</c:v>
                </c:pt>
                <c:pt idx="4">
                  <c:v>35.9</c:v>
                </c:pt>
                <c:pt idx="5">
                  <c:v>34.5</c:v>
                </c:pt>
                <c:pt idx="6">
                  <c:v>32.9</c:v>
                </c:pt>
                <c:pt idx="7">
                  <c:v>33.6</c:v>
                </c:pt>
                <c:pt idx="8">
                  <c:v>33.9</c:v>
                </c:pt>
                <c:pt idx="9">
                  <c:v>34.9</c:v>
                </c:pt>
                <c:pt idx="10">
                  <c:v>33.1</c:v>
                </c:pt>
                <c:pt idx="11">
                  <c:v>31.4</c:v>
                </c:pt>
                <c:pt idx="12">
                  <c:v>30.4</c:v>
                </c:pt>
                <c:pt idx="13">
                  <c:v>28.4</c:v>
                </c:pt>
                <c:pt idx="14">
                  <c:v>31.2</c:v>
                </c:pt>
                <c:pt idx="15">
                  <c:v>31.5</c:v>
                </c:pt>
                <c:pt idx="16">
                  <c:v>33.9</c:v>
                </c:pt>
                <c:pt idx="17">
                  <c:v>33.9</c:v>
                </c:pt>
                <c:pt idx="18">
                  <c:v>36.299999999999997</c:v>
                </c:pt>
                <c:pt idx="19">
                  <c:v>35.799999999999997</c:v>
                </c:pt>
                <c:pt idx="20">
                  <c:v>34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30.7</c:v>
                </c:pt>
                <c:pt idx="24">
                  <c:v>29.9</c:v>
                </c:pt>
                <c:pt idx="25">
                  <c:v>29.3</c:v>
                </c:pt>
                <c:pt idx="26">
                  <c:v>27.6</c:v>
                </c:pt>
                <c:pt idx="27">
                  <c:v>28.5</c:v>
                </c:pt>
                <c:pt idx="28">
                  <c:v>27.5</c:v>
                </c:pt>
                <c:pt idx="29">
                  <c:v>26.1</c:v>
                </c:pt>
                <c:pt idx="30">
                  <c:v>25.9</c:v>
                </c:pt>
                <c:pt idx="31">
                  <c:v>24.7</c:v>
                </c:pt>
                <c:pt idx="32">
                  <c:v>22.7</c:v>
                </c:pt>
                <c:pt idx="33">
                  <c:v>24.4</c:v>
                </c:pt>
                <c:pt idx="34">
                  <c:v>24.5</c:v>
                </c:pt>
                <c:pt idx="35">
                  <c:v>23.1</c:v>
                </c:pt>
                <c:pt idx="36">
                  <c:v>22.1</c:v>
                </c:pt>
                <c:pt idx="37">
                  <c:v>22.3</c:v>
                </c:pt>
                <c:pt idx="38">
                  <c:v>22.2</c:v>
                </c:pt>
                <c:pt idx="39">
                  <c:v>21.9</c:v>
                </c:pt>
                <c:pt idx="40">
                  <c:v>24.3</c:v>
                </c:pt>
                <c:pt idx="41">
                  <c:v>24.2</c:v>
                </c:pt>
                <c:pt idx="42">
                  <c:v>23.9</c:v>
                </c:pt>
                <c:pt idx="43">
                  <c:v>24.3</c:v>
                </c:pt>
                <c:pt idx="44">
                  <c:v>24</c:v>
                </c:pt>
                <c:pt idx="45">
                  <c:v>25.9</c:v>
                </c:pt>
                <c:pt idx="46">
                  <c:v>26.6</c:v>
                </c:pt>
                <c:pt idx="47">
                  <c:v>26.1</c:v>
                </c:pt>
                <c:pt idx="48">
                  <c:v>25.8</c:v>
                </c:pt>
                <c:pt idx="49">
                  <c:v>26.2</c:v>
                </c:pt>
                <c:pt idx="50">
                  <c:v>27.8</c:v>
                </c:pt>
                <c:pt idx="51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1D0-8EA7-4ECEEE836A42}"/>
            </c:ext>
          </c:extLst>
        </c:ser>
        <c:ser>
          <c:idx val="5"/>
          <c:order val="5"/>
          <c:tx>
            <c:strRef>
              <c:f>'Graph Prep'!$V$2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1733838658332508E-2"/>
                  <c:y val="-6.0653597434910016E-3"/>
                </c:manualLayout>
              </c:layout>
              <c:tx>
                <c:rich>
                  <a:bodyPr/>
                  <a:lstStyle/>
                  <a:p>
                    <a:fld id="{6D25D821-EEA6-4161-B0E2-7DB4EC338FE4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3.4370371879782341E-2"/>
                </c:manualLayout>
              </c:layout>
              <c:tx>
                <c:rich>
                  <a:bodyPr/>
                  <a:lstStyle/>
                  <a:p>
                    <a:fld id="{ABD2C091-98A6-4BC3-A25E-A5741A66E37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Prep'!$V$3:$V$54</c:f>
              <c:numCache>
                <c:formatCode>General</c:formatCode>
                <c:ptCount val="52"/>
                <c:pt idx="0">
                  <c:v>43</c:v>
                </c:pt>
                <c:pt idx="1">
                  <c:v>45.7</c:v>
                </c:pt>
                <c:pt idx="2">
                  <c:v>42.8</c:v>
                </c:pt>
                <c:pt idx="3">
                  <c:v>43.4</c:v>
                </c:pt>
                <c:pt idx="4">
                  <c:v>44.2</c:v>
                </c:pt>
                <c:pt idx="5">
                  <c:v>42.5</c:v>
                </c:pt>
                <c:pt idx="6">
                  <c:v>42.2</c:v>
                </c:pt>
                <c:pt idx="7">
                  <c:v>40.4</c:v>
                </c:pt>
                <c:pt idx="8">
                  <c:v>40.700000000000003</c:v>
                </c:pt>
                <c:pt idx="9">
                  <c:v>42.9</c:v>
                </c:pt>
                <c:pt idx="10">
                  <c:v>44.8</c:v>
                </c:pt>
                <c:pt idx="11">
                  <c:v>44.7</c:v>
                </c:pt>
                <c:pt idx="12">
                  <c:v>42.3</c:v>
                </c:pt>
                <c:pt idx="13">
                  <c:v>41.4</c:v>
                </c:pt>
                <c:pt idx="14">
                  <c:v>45.3</c:v>
                </c:pt>
                <c:pt idx="15">
                  <c:v>49.2</c:v>
                </c:pt>
                <c:pt idx="16">
                  <c:v>48.5</c:v>
                </c:pt>
                <c:pt idx="17">
                  <c:v>53.1</c:v>
                </c:pt>
                <c:pt idx="18">
                  <c:v>54.9</c:v>
                </c:pt>
                <c:pt idx="19">
                  <c:v>57.2</c:v>
                </c:pt>
                <c:pt idx="20">
                  <c:v>57.3</c:v>
                </c:pt>
                <c:pt idx="21">
                  <c:v>51.5</c:v>
                </c:pt>
                <c:pt idx="22">
                  <c:v>56.1</c:v>
                </c:pt>
                <c:pt idx="23">
                  <c:v>53</c:v>
                </c:pt>
                <c:pt idx="24">
                  <c:v>50.1</c:v>
                </c:pt>
                <c:pt idx="25">
                  <c:v>49</c:v>
                </c:pt>
                <c:pt idx="26">
                  <c:v>47.1</c:v>
                </c:pt>
                <c:pt idx="27">
                  <c:v>44.9</c:v>
                </c:pt>
                <c:pt idx="28">
                  <c:v>43.5</c:v>
                </c:pt>
                <c:pt idx="29">
                  <c:v>41.1</c:v>
                </c:pt>
                <c:pt idx="30">
                  <c:v>42.5</c:v>
                </c:pt>
                <c:pt idx="31">
                  <c:v>38.799999999999997</c:v>
                </c:pt>
                <c:pt idx="32">
                  <c:v>38.6</c:v>
                </c:pt>
                <c:pt idx="33">
                  <c:v>37.700000000000003</c:v>
                </c:pt>
                <c:pt idx="34">
                  <c:v>37.9</c:v>
                </c:pt>
                <c:pt idx="35">
                  <c:v>34.799999999999997</c:v>
                </c:pt>
                <c:pt idx="36">
                  <c:v>34.5</c:v>
                </c:pt>
                <c:pt idx="37">
                  <c:v>35.4</c:v>
                </c:pt>
                <c:pt idx="38">
                  <c:v>32.9</c:v>
                </c:pt>
                <c:pt idx="39">
                  <c:v>33.700000000000003</c:v>
                </c:pt>
                <c:pt idx="40">
                  <c:v>33.5</c:v>
                </c:pt>
                <c:pt idx="41">
                  <c:v>32.9</c:v>
                </c:pt>
                <c:pt idx="42">
                  <c:v>32.299999999999997</c:v>
                </c:pt>
                <c:pt idx="43">
                  <c:v>33.700000000000003</c:v>
                </c:pt>
                <c:pt idx="44">
                  <c:v>34.1</c:v>
                </c:pt>
                <c:pt idx="45">
                  <c:v>34.6</c:v>
                </c:pt>
                <c:pt idx="46">
                  <c:v>34.799999999999997</c:v>
                </c:pt>
                <c:pt idx="47">
                  <c:v>35.200000000000003</c:v>
                </c:pt>
                <c:pt idx="48">
                  <c:v>35.9</c:v>
                </c:pt>
                <c:pt idx="49">
                  <c:v>35.799999999999997</c:v>
                </c:pt>
                <c:pt idx="50">
                  <c:v>37.299999999999997</c:v>
                </c:pt>
                <c:pt idx="51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1D0-8EA7-4ECEEE836A42}"/>
            </c:ext>
          </c:extLst>
        </c:ser>
        <c:ser>
          <c:idx val="6"/>
          <c:order val="6"/>
          <c:tx>
            <c:strRef>
              <c:f>'Graph Prep'!$W$2</c:f>
              <c:strCache>
                <c:ptCount val="1"/>
                <c:pt idx="0">
                  <c:v>85+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5.1335544130204899E-2"/>
                  <c:y val="-4.9543800573518766E-2"/>
                </c:manualLayout>
              </c:layout>
              <c:tx>
                <c:rich>
                  <a:bodyPr/>
                  <a:lstStyle/>
                  <a:p>
                    <a:fld id="{BC43D9CC-6448-48EE-9725-375E270B9828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65B-41D0-8EA7-4ECEEE836A42}"/>
                </c:ext>
              </c:extLst>
            </c:dLbl>
            <c:dLbl>
              <c:idx val="51"/>
              <c:layout>
                <c:manualLayout>
                  <c:x val="-1.0267108826041099E-2"/>
                  <c:y val="-1.415250606814567E-2"/>
                </c:manualLayout>
              </c:layout>
              <c:tx>
                <c:rich>
                  <a:bodyPr/>
                  <a:lstStyle/>
                  <a:p>
                    <a:fld id="{02298529-36E7-49C2-A95D-10C988689E3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Prep'!$W$3:$W$54</c:f>
              <c:numCache>
                <c:formatCode>General</c:formatCode>
                <c:ptCount val="52"/>
                <c:pt idx="0">
                  <c:v>54.1</c:v>
                </c:pt>
                <c:pt idx="1">
                  <c:v>50.5</c:v>
                </c:pt>
                <c:pt idx="2">
                  <c:v>42.4</c:v>
                </c:pt>
                <c:pt idx="3">
                  <c:v>48.8</c:v>
                </c:pt>
                <c:pt idx="4">
                  <c:v>50.6</c:v>
                </c:pt>
                <c:pt idx="5">
                  <c:v>50.9</c:v>
                </c:pt>
                <c:pt idx="6">
                  <c:v>46.2</c:v>
                </c:pt>
                <c:pt idx="7">
                  <c:v>47.6</c:v>
                </c:pt>
                <c:pt idx="8">
                  <c:v>49.3</c:v>
                </c:pt>
                <c:pt idx="9">
                  <c:v>47.8</c:v>
                </c:pt>
                <c:pt idx="10">
                  <c:v>50.9</c:v>
                </c:pt>
                <c:pt idx="11">
                  <c:v>47.6</c:v>
                </c:pt>
                <c:pt idx="12">
                  <c:v>50.6</c:v>
                </c:pt>
                <c:pt idx="13">
                  <c:v>50.5</c:v>
                </c:pt>
                <c:pt idx="14">
                  <c:v>50.7</c:v>
                </c:pt>
                <c:pt idx="15">
                  <c:v>54.2</c:v>
                </c:pt>
                <c:pt idx="16">
                  <c:v>52.2</c:v>
                </c:pt>
                <c:pt idx="17">
                  <c:v>56.2</c:v>
                </c:pt>
                <c:pt idx="18">
                  <c:v>62.1</c:v>
                </c:pt>
                <c:pt idx="19">
                  <c:v>67.5</c:v>
                </c:pt>
                <c:pt idx="20">
                  <c:v>61.5</c:v>
                </c:pt>
                <c:pt idx="21">
                  <c:v>68.2</c:v>
                </c:pt>
                <c:pt idx="22">
                  <c:v>65.900000000000006</c:v>
                </c:pt>
                <c:pt idx="23">
                  <c:v>69.5</c:v>
                </c:pt>
                <c:pt idx="24">
                  <c:v>62.4</c:v>
                </c:pt>
                <c:pt idx="25">
                  <c:v>67.900000000000006</c:v>
                </c:pt>
                <c:pt idx="26">
                  <c:v>66.2</c:v>
                </c:pt>
                <c:pt idx="27">
                  <c:v>62.7</c:v>
                </c:pt>
                <c:pt idx="28">
                  <c:v>60.5</c:v>
                </c:pt>
                <c:pt idx="29">
                  <c:v>61</c:v>
                </c:pt>
                <c:pt idx="30">
                  <c:v>59.8</c:v>
                </c:pt>
                <c:pt idx="31">
                  <c:v>57.1</c:v>
                </c:pt>
                <c:pt idx="32">
                  <c:v>57.5</c:v>
                </c:pt>
                <c:pt idx="33">
                  <c:v>52.5</c:v>
                </c:pt>
                <c:pt idx="34">
                  <c:v>54.1</c:v>
                </c:pt>
                <c:pt idx="35">
                  <c:v>51.5</c:v>
                </c:pt>
                <c:pt idx="36">
                  <c:v>49.2</c:v>
                </c:pt>
                <c:pt idx="37">
                  <c:v>49.8</c:v>
                </c:pt>
                <c:pt idx="38">
                  <c:v>47.9</c:v>
                </c:pt>
                <c:pt idx="39">
                  <c:v>46.6</c:v>
                </c:pt>
                <c:pt idx="40">
                  <c:v>42.9</c:v>
                </c:pt>
                <c:pt idx="41">
                  <c:v>43.9</c:v>
                </c:pt>
                <c:pt idx="42">
                  <c:v>47.3</c:v>
                </c:pt>
                <c:pt idx="43">
                  <c:v>44</c:v>
                </c:pt>
                <c:pt idx="44">
                  <c:v>46.9</c:v>
                </c:pt>
                <c:pt idx="45">
                  <c:v>48.4</c:v>
                </c:pt>
                <c:pt idx="46">
                  <c:v>49.9</c:v>
                </c:pt>
                <c:pt idx="47">
                  <c:v>48.2</c:v>
                </c:pt>
                <c:pt idx="48">
                  <c:v>47.9</c:v>
                </c:pt>
                <c:pt idx="49">
                  <c:v>50.6</c:v>
                </c:pt>
                <c:pt idx="50">
                  <c:v>47.2</c:v>
                </c:pt>
                <c:pt idx="51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5B-41D0-8EA7-4ECEEE83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72496"/>
        <c:axId val="658369872"/>
      </c:lineChart>
      <c:catAx>
        <c:axId val="6583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69872"/>
        <c:crosses val="autoZero"/>
        <c:auto val="1"/>
        <c:lblAlgn val="ctr"/>
        <c:lblOffset val="100"/>
        <c:noMultiLvlLbl val="0"/>
      </c:catAx>
      <c:valAx>
        <c:axId val="658369872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  <a:alpha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7249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64084013360869"/>
          <c:y val="1.9685992664576216E-2"/>
          <c:w val="0.63033234250151116"/>
          <c:h val="7.2531832392937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U.S. Male Suicide Rates per 100,000,</a:t>
            </a:r>
            <a:r>
              <a:rPr lang="en-US" sz="2000" baseline="0"/>
              <a:t> </a:t>
            </a:r>
            <a:r>
              <a:rPr lang="en-US" sz="2000"/>
              <a:t>Selected Years</a:t>
            </a:r>
          </a:p>
        </c:rich>
      </c:tx>
      <c:layout>
        <c:manualLayout>
          <c:xMode val="edge"/>
          <c:yMode val="edge"/>
          <c:x val="0.20121687477902661"/>
          <c:y val="2.021231525227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'Graph Prep'!$P$3</c:f>
              <c:strCache>
                <c:ptCount val="1"/>
                <c:pt idx="0">
                  <c:v>1968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Prep'!$Q$3:$W$3</c:f>
              <c:numCache>
                <c:formatCode>General</c:formatCode>
                <c:ptCount val="7"/>
                <c:pt idx="0">
                  <c:v>17.2</c:v>
                </c:pt>
                <c:pt idx="1">
                  <c:v>22</c:v>
                </c:pt>
                <c:pt idx="2">
                  <c:v>27.3</c:v>
                </c:pt>
                <c:pt idx="3">
                  <c:v>33.6</c:v>
                </c:pt>
                <c:pt idx="4">
                  <c:v>33.6</c:v>
                </c:pt>
                <c:pt idx="5">
                  <c:v>43</c:v>
                </c:pt>
                <c:pt idx="6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033-906B-50EE4CD99E51}"/>
            </c:ext>
          </c:extLst>
        </c:ser>
        <c:ser>
          <c:idx val="2"/>
          <c:order val="1"/>
          <c:tx>
            <c:strRef>
              <c:f>'Graph Prep'!$P$29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Prep'!$Q$29:$W$29</c:f>
              <c:numCache>
                <c:formatCode>General</c:formatCode>
                <c:ptCount val="7"/>
                <c:pt idx="0">
                  <c:v>24.9</c:v>
                </c:pt>
                <c:pt idx="1">
                  <c:v>24</c:v>
                </c:pt>
                <c:pt idx="2">
                  <c:v>21.9</c:v>
                </c:pt>
                <c:pt idx="3">
                  <c:v>21.8</c:v>
                </c:pt>
                <c:pt idx="4">
                  <c:v>27.6</c:v>
                </c:pt>
                <c:pt idx="5">
                  <c:v>47.1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033-906B-50EE4CD99E51}"/>
            </c:ext>
          </c:extLst>
        </c:ser>
        <c:ser>
          <c:idx val="0"/>
          <c:order val="2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Prep'!$Q$2:$W$2</c:f>
              <c:strCache>
                <c:ptCount val="7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  <c:pt idx="4">
                  <c:v>65-74 years</c:v>
                </c:pt>
                <c:pt idx="5">
                  <c:v>75-84 years</c:v>
                </c:pt>
                <c:pt idx="6">
                  <c:v>85+ years</c:v>
                </c:pt>
              </c:strCache>
            </c:strRef>
          </c:cat>
          <c:val>
            <c:numRef>
              <c:f>'Graph Prep'!$Q$54:$W$54</c:f>
              <c:numCache>
                <c:formatCode>General</c:formatCode>
                <c:ptCount val="7"/>
                <c:pt idx="0">
                  <c:v>28</c:v>
                </c:pt>
                <c:pt idx="1">
                  <c:v>27.9</c:v>
                </c:pt>
                <c:pt idx="2">
                  <c:v>29</c:v>
                </c:pt>
                <c:pt idx="3">
                  <c:v>30.7</c:v>
                </c:pt>
                <c:pt idx="4">
                  <c:v>26.4</c:v>
                </c:pt>
                <c:pt idx="5">
                  <c:v>36.700000000000003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D-4033-906B-50EE4CD9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070256"/>
        <c:axId val="1062131368"/>
      </c:barChart>
      <c:catAx>
        <c:axId val="11510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131368"/>
        <c:crosses val="autoZero"/>
        <c:auto val="1"/>
        <c:lblAlgn val="ctr"/>
        <c:lblOffset val="100"/>
        <c:noMultiLvlLbl val="0"/>
      </c:catAx>
      <c:valAx>
        <c:axId val="10621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9A03B3-2DEA-4D0E-B2F0-06CAAA4A8FCE}">
  <sheetPr>
    <tabColor theme="4" tint="0.39997558519241921"/>
  </sheetPr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4023D-298B-468E-9E24-EB41BEB61635}">
  <sheetPr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B982D-EF5C-4501-919F-45D7D82136B4}">
  <sheetPr>
    <tabColor theme="5" tint="0.39997558519241921"/>
  </sheetPr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D40260-A181-472F-86BD-EAEE647827C4}">
  <sheetPr/>
  <sheetViews>
    <sheetView zoomScale="19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B4A35A-0225-4194-B3D4-58B147F018B1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175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26FD7-9863-4185-8AEE-378EAE868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0964F-0613-4F49-9648-0D0F033C6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175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96414-A603-4EF3-AAAA-CD155EE0C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6A1DB-A4D6-4D6C-BE7F-95135217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2A3E7-3A68-48DD-8FBC-05F66F7972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FF5A-1416-489A-A126-AC18F6A55785}">
  <dimension ref="A1:AY336"/>
  <sheetViews>
    <sheetView workbookViewId="0">
      <selection activeCell="N3" sqref="N3"/>
    </sheetView>
  </sheetViews>
  <sheetFormatPr defaultRowHeight="14.5" x14ac:dyDescent="0.35"/>
  <sheetData>
    <row r="1" spans="1:51" x14ac:dyDescent="0.35">
      <c r="B1" t="s">
        <v>159</v>
      </c>
      <c r="O1" t="s">
        <v>159</v>
      </c>
      <c r="AC1" t="s">
        <v>178</v>
      </c>
      <c r="AP1" t="s">
        <v>178</v>
      </c>
    </row>
    <row r="2" spans="1:51" x14ac:dyDescent="0.3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s="3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B2" s="4" t="s">
        <v>155</v>
      </c>
      <c r="AC2" t="s">
        <v>1</v>
      </c>
      <c r="AD2" t="s">
        <v>2</v>
      </c>
      <c r="AE2" t="s">
        <v>5</v>
      </c>
      <c r="AF2" t="s">
        <v>6</v>
      </c>
      <c r="AG2" t="s">
        <v>7</v>
      </c>
      <c r="AH2" t="s">
        <v>8</v>
      </c>
      <c r="AI2" t="s">
        <v>9</v>
      </c>
      <c r="AJ2" t="s">
        <v>90</v>
      </c>
      <c r="AP2" t="s">
        <v>155</v>
      </c>
      <c r="AQ2" t="s">
        <v>1</v>
      </c>
      <c r="AR2" t="s">
        <v>2</v>
      </c>
      <c r="AS2" t="s">
        <v>5</v>
      </c>
      <c r="AT2" t="s">
        <v>6</v>
      </c>
      <c r="AU2" t="s">
        <v>120</v>
      </c>
      <c r="AV2" t="s">
        <v>121</v>
      </c>
      <c r="AW2" t="s">
        <v>7</v>
      </c>
      <c r="AX2" t="s">
        <v>8</v>
      </c>
      <c r="AY2" t="s">
        <v>9</v>
      </c>
    </row>
    <row r="3" spans="1:51" x14ac:dyDescent="0.35">
      <c r="B3">
        <v>1968</v>
      </c>
      <c r="C3">
        <v>1968</v>
      </c>
      <c r="D3" t="s">
        <v>11</v>
      </c>
      <c r="E3" t="s">
        <v>12</v>
      </c>
      <c r="F3">
        <v>5993</v>
      </c>
      <c r="G3">
        <v>102331238</v>
      </c>
      <c r="H3">
        <v>5.9</v>
      </c>
      <c r="I3">
        <v>6.6</v>
      </c>
      <c r="J3" s="3" t="str">
        <f>C3&amp;D3</f>
        <v>1968Female</v>
      </c>
      <c r="N3" s="3" t="str">
        <f>O3&amp;S3&amp;Q3</f>
        <v>1968Male5-9 years</v>
      </c>
      <c r="O3">
        <v>1968</v>
      </c>
      <c r="P3">
        <v>1968</v>
      </c>
      <c r="Q3" t="s">
        <v>122</v>
      </c>
      <c r="R3" s="1">
        <v>44325</v>
      </c>
      <c r="S3" t="s">
        <v>13</v>
      </c>
      <c r="T3" t="s">
        <v>14</v>
      </c>
      <c r="U3">
        <v>2</v>
      </c>
      <c r="V3">
        <v>10390000</v>
      </c>
      <c r="W3" t="s">
        <v>123</v>
      </c>
      <c r="AB3" t="str">
        <f>AC3&amp;AE3</f>
        <v>1968Female</v>
      </c>
      <c r="AC3">
        <v>1968</v>
      </c>
      <c r="AD3">
        <v>1968</v>
      </c>
      <c r="AE3" t="s">
        <v>11</v>
      </c>
      <c r="AF3" t="s">
        <v>12</v>
      </c>
      <c r="AG3">
        <v>842862</v>
      </c>
      <c r="AH3">
        <v>102331238</v>
      </c>
      <c r="AI3">
        <v>823.7</v>
      </c>
      <c r="AJ3">
        <v>1042.5999999999999</v>
      </c>
      <c r="AP3" t="str">
        <f>AQ3&amp;AS3&amp;AV3</f>
        <v>1968Female1</v>
      </c>
      <c r="AQ3">
        <v>1968</v>
      </c>
      <c r="AR3">
        <v>1968</v>
      </c>
      <c r="AS3" t="s">
        <v>11</v>
      </c>
      <c r="AT3" t="s">
        <v>12</v>
      </c>
      <c r="AU3" t="s">
        <v>167</v>
      </c>
      <c r="AV3">
        <v>1</v>
      </c>
      <c r="AW3">
        <v>32237</v>
      </c>
      <c r="AX3">
        <v>1705238</v>
      </c>
      <c r="AY3">
        <v>1890.5</v>
      </c>
    </row>
    <row r="4" spans="1:51" x14ac:dyDescent="0.35">
      <c r="B4">
        <v>1968</v>
      </c>
      <c r="C4">
        <v>1968</v>
      </c>
      <c r="D4" t="s">
        <v>13</v>
      </c>
      <c r="E4" t="s">
        <v>14</v>
      </c>
      <c r="F4">
        <v>15379</v>
      </c>
      <c r="G4">
        <v>97202326</v>
      </c>
      <c r="H4">
        <v>15.8</v>
      </c>
      <c r="I4">
        <v>19.100000000000001</v>
      </c>
      <c r="J4" s="3" t="str">
        <f t="shared" ref="J4:J24" si="0">C4&amp;D4</f>
        <v>1968Male</v>
      </c>
      <c r="N4" s="3" t="str">
        <f t="shared" ref="N4:N67" si="1">O4&amp;S4&amp;Q4</f>
        <v>1968Female10-14 years</v>
      </c>
      <c r="O4">
        <v>1968</v>
      </c>
      <c r="P4">
        <v>1968</v>
      </c>
      <c r="Q4" t="s">
        <v>124</v>
      </c>
      <c r="R4" s="1">
        <v>44483</v>
      </c>
      <c r="S4" t="s">
        <v>11</v>
      </c>
      <c r="T4" t="s">
        <v>12</v>
      </c>
      <c r="U4">
        <v>21</v>
      </c>
      <c r="V4">
        <v>9990000</v>
      </c>
      <c r="W4">
        <v>0.2</v>
      </c>
      <c r="AB4" t="str">
        <f t="shared" ref="AB4:AB24" si="2">AC4&amp;AE4</f>
        <v>1968Male</v>
      </c>
      <c r="AC4">
        <v>1968</v>
      </c>
      <c r="AD4">
        <v>1968</v>
      </c>
      <c r="AE4" t="s">
        <v>13</v>
      </c>
      <c r="AF4" t="s">
        <v>14</v>
      </c>
      <c r="AG4">
        <v>1087220</v>
      </c>
      <c r="AH4">
        <v>97202326</v>
      </c>
      <c r="AI4">
        <v>1118.5</v>
      </c>
      <c r="AJ4">
        <v>1633.6</v>
      </c>
      <c r="AP4" t="str">
        <f t="shared" ref="AP4:AP67" si="3">AQ4&amp;AS4&amp;AV4</f>
        <v>1968Female44200</v>
      </c>
      <c r="AQ4">
        <v>1968</v>
      </c>
      <c r="AR4">
        <v>1968</v>
      </c>
      <c r="AS4" t="s">
        <v>11</v>
      </c>
      <c r="AT4" t="s">
        <v>12</v>
      </c>
      <c r="AU4" t="s">
        <v>168</v>
      </c>
      <c r="AV4" s="1">
        <v>44200</v>
      </c>
      <c r="AW4">
        <v>5761</v>
      </c>
      <c r="AX4">
        <v>7140000</v>
      </c>
      <c r="AY4">
        <v>80.7</v>
      </c>
    </row>
    <row r="5" spans="1:51" x14ac:dyDescent="0.35">
      <c r="B5">
        <v>1969</v>
      </c>
      <c r="C5">
        <v>1969</v>
      </c>
      <c r="D5" t="s">
        <v>11</v>
      </c>
      <c r="E5" t="s">
        <v>12</v>
      </c>
      <c r="F5">
        <v>6507</v>
      </c>
      <c r="G5">
        <v>103465634</v>
      </c>
      <c r="H5">
        <v>6.3</v>
      </c>
      <c r="I5">
        <v>7.1</v>
      </c>
      <c r="J5" s="3" t="str">
        <f t="shared" si="0"/>
        <v>1969Female</v>
      </c>
      <c r="N5" s="3" t="str">
        <f t="shared" si="1"/>
        <v>1968Male10-14 years</v>
      </c>
      <c r="O5">
        <v>1968</v>
      </c>
      <c r="P5">
        <v>1968</v>
      </c>
      <c r="Q5" t="s">
        <v>124</v>
      </c>
      <c r="R5" s="1">
        <v>44483</v>
      </c>
      <c r="S5" t="s">
        <v>13</v>
      </c>
      <c r="T5" t="s">
        <v>14</v>
      </c>
      <c r="U5">
        <v>95</v>
      </c>
      <c r="V5">
        <v>10367000</v>
      </c>
      <c r="W5">
        <v>0.9</v>
      </c>
      <c r="AB5" t="str">
        <f t="shared" si="2"/>
        <v>1969Female</v>
      </c>
      <c r="AC5">
        <v>1969</v>
      </c>
      <c r="AD5">
        <v>1969</v>
      </c>
      <c r="AE5" t="s">
        <v>11</v>
      </c>
      <c r="AF5" t="s">
        <v>12</v>
      </c>
      <c r="AG5">
        <v>841064</v>
      </c>
      <c r="AH5">
        <v>103465634</v>
      </c>
      <c r="AI5">
        <v>812.9</v>
      </c>
      <c r="AJ5">
        <v>1012.1</v>
      </c>
      <c r="AP5" t="str">
        <f t="shared" si="3"/>
        <v>1968Female44325</v>
      </c>
      <c r="AQ5">
        <v>1968</v>
      </c>
      <c r="AR5">
        <v>1968</v>
      </c>
      <c r="AS5" t="s">
        <v>11</v>
      </c>
      <c r="AT5" t="s">
        <v>12</v>
      </c>
      <c r="AU5" t="s">
        <v>122</v>
      </c>
      <c r="AV5" s="1">
        <v>44325</v>
      </c>
      <c r="AW5">
        <v>3674</v>
      </c>
      <c r="AX5">
        <v>10024000</v>
      </c>
      <c r="AY5">
        <v>36.700000000000003</v>
      </c>
    </row>
    <row r="6" spans="1:51" x14ac:dyDescent="0.35">
      <c r="B6">
        <v>1969</v>
      </c>
      <c r="C6">
        <v>1969</v>
      </c>
      <c r="D6" t="s">
        <v>13</v>
      </c>
      <c r="E6" t="s">
        <v>14</v>
      </c>
      <c r="F6">
        <v>15857</v>
      </c>
      <c r="G6">
        <v>98102572</v>
      </c>
      <c r="H6">
        <v>16.2</v>
      </c>
      <c r="I6">
        <v>19.399999999999999</v>
      </c>
      <c r="J6" s="3" t="str">
        <f t="shared" si="0"/>
        <v>1969Male</v>
      </c>
      <c r="N6" s="3" t="str">
        <f t="shared" si="1"/>
        <v>1968Female15-19 years</v>
      </c>
      <c r="O6">
        <v>1968</v>
      </c>
      <c r="P6">
        <v>1968</v>
      </c>
      <c r="Q6" t="s">
        <v>125</v>
      </c>
      <c r="R6" t="s">
        <v>126</v>
      </c>
      <c r="S6" t="s">
        <v>11</v>
      </c>
      <c r="T6" t="s">
        <v>12</v>
      </c>
      <c r="U6">
        <v>200</v>
      </c>
      <c r="V6">
        <v>9013000</v>
      </c>
      <c r="W6">
        <v>2.2000000000000002</v>
      </c>
      <c r="AB6" t="str">
        <f t="shared" si="2"/>
        <v>1969Male</v>
      </c>
      <c r="AC6">
        <v>1969</v>
      </c>
      <c r="AD6">
        <v>1969</v>
      </c>
      <c r="AE6" t="s">
        <v>13</v>
      </c>
      <c r="AF6" t="s">
        <v>14</v>
      </c>
      <c r="AG6">
        <v>1080926</v>
      </c>
      <c r="AH6">
        <v>98102572</v>
      </c>
      <c r="AI6">
        <v>1101.8</v>
      </c>
      <c r="AJ6">
        <v>1599.4</v>
      </c>
      <c r="AP6" t="str">
        <f t="shared" si="3"/>
        <v>1968Female44483</v>
      </c>
      <c r="AQ6">
        <v>1968</v>
      </c>
      <c r="AR6">
        <v>1968</v>
      </c>
      <c r="AS6" t="s">
        <v>11</v>
      </c>
      <c r="AT6" t="s">
        <v>12</v>
      </c>
      <c r="AU6" t="s">
        <v>124</v>
      </c>
      <c r="AV6" s="1">
        <v>44483</v>
      </c>
      <c r="AW6">
        <v>3016</v>
      </c>
      <c r="AX6">
        <v>9990000</v>
      </c>
      <c r="AY6">
        <v>30.2</v>
      </c>
    </row>
    <row r="7" spans="1:51" x14ac:dyDescent="0.35">
      <c r="B7">
        <v>1970</v>
      </c>
      <c r="C7">
        <v>1970</v>
      </c>
      <c r="D7" t="s">
        <v>11</v>
      </c>
      <c r="E7" t="s">
        <v>12</v>
      </c>
      <c r="F7">
        <v>6851</v>
      </c>
      <c r="G7">
        <v>104408380</v>
      </c>
      <c r="H7">
        <v>6.6</v>
      </c>
      <c r="I7">
        <v>7.4</v>
      </c>
      <c r="J7" s="3" t="str">
        <f t="shared" si="0"/>
        <v>1970Female</v>
      </c>
      <c r="N7" s="3" t="str">
        <f t="shared" si="1"/>
        <v>1968Male15-19 years</v>
      </c>
      <c r="O7">
        <v>1968</v>
      </c>
      <c r="P7">
        <v>1968</v>
      </c>
      <c r="Q7" t="s">
        <v>125</v>
      </c>
      <c r="R7" t="s">
        <v>126</v>
      </c>
      <c r="S7" t="s">
        <v>13</v>
      </c>
      <c r="T7" t="s">
        <v>14</v>
      </c>
      <c r="U7">
        <v>716</v>
      </c>
      <c r="V7">
        <v>9177000</v>
      </c>
      <c r="W7">
        <v>7.8</v>
      </c>
      <c r="AB7" t="str">
        <f t="shared" si="2"/>
        <v>1970Female</v>
      </c>
      <c r="AC7">
        <v>1970</v>
      </c>
      <c r="AD7">
        <v>1970</v>
      </c>
      <c r="AE7" t="s">
        <v>11</v>
      </c>
      <c r="AF7" t="s">
        <v>12</v>
      </c>
      <c r="AG7">
        <v>842553</v>
      </c>
      <c r="AH7">
        <v>104408380</v>
      </c>
      <c r="AI7">
        <v>807</v>
      </c>
      <c r="AJ7">
        <v>969.9</v>
      </c>
      <c r="AP7" t="str">
        <f t="shared" si="3"/>
        <v>1968Female15-19</v>
      </c>
      <c r="AQ7">
        <v>1968</v>
      </c>
      <c r="AR7">
        <v>1968</v>
      </c>
      <c r="AS7" t="s">
        <v>11</v>
      </c>
      <c r="AT7" t="s">
        <v>12</v>
      </c>
      <c r="AU7" t="s">
        <v>125</v>
      </c>
      <c r="AV7" t="s">
        <v>126</v>
      </c>
      <c r="AW7">
        <v>5436</v>
      </c>
      <c r="AX7">
        <v>9013000</v>
      </c>
      <c r="AY7">
        <v>60.3</v>
      </c>
    </row>
    <row r="8" spans="1:51" x14ac:dyDescent="0.35">
      <c r="B8">
        <v>1970</v>
      </c>
      <c r="C8">
        <v>1970</v>
      </c>
      <c r="D8" t="s">
        <v>13</v>
      </c>
      <c r="E8" t="s">
        <v>14</v>
      </c>
      <c r="F8">
        <v>16629</v>
      </c>
      <c r="G8">
        <v>99049655</v>
      </c>
      <c r="H8">
        <v>16.8</v>
      </c>
      <c r="I8">
        <v>19.8</v>
      </c>
      <c r="J8" s="3" t="str">
        <f t="shared" si="0"/>
        <v>1970Male</v>
      </c>
      <c r="N8" s="3" t="str">
        <f t="shared" si="1"/>
        <v>1968Female20-24 years</v>
      </c>
      <c r="O8">
        <v>1968</v>
      </c>
      <c r="P8">
        <v>1968</v>
      </c>
      <c r="Q8" t="s">
        <v>127</v>
      </c>
      <c r="R8" t="s">
        <v>128</v>
      </c>
      <c r="S8" t="s">
        <v>11</v>
      </c>
      <c r="T8" t="s">
        <v>12</v>
      </c>
      <c r="U8">
        <v>368</v>
      </c>
      <c r="V8">
        <v>7847000</v>
      </c>
      <c r="W8">
        <v>4.7</v>
      </c>
      <c r="AB8" t="str">
        <f t="shared" si="2"/>
        <v>1970Male</v>
      </c>
      <c r="AC8">
        <v>1970</v>
      </c>
      <c r="AD8">
        <v>1970</v>
      </c>
      <c r="AE8" t="s">
        <v>13</v>
      </c>
      <c r="AF8" t="s">
        <v>14</v>
      </c>
      <c r="AG8">
        <v>1078478</v>
      </c>
      <c r="AH8">
        <v>99049655</v>
      </c>
      <c r="AI8">
        <v>1088.8</v>
      </c>
      <c r="AJ8">
        <v>1539.7</v>
      </c>
      <c r="AP8" t="str">
        <f t="shared" si="3"/>
        <v>1968Female20-24</v>
      </c>
      <c r="AQ8">
        <v>1968</v>
      </c>
      <c r="AR8">
        <v>1968</v>
      </c>
      <c r="AS8" t="s">
        <v>11</v>
      </c>
      <c r="AT8" t="s">
        <v>12</v>
      </c>
      <c r="AU8" t="s">
        <v>127</v>
      </c>
      <c r="AV8" t="s">
        <v>128</v>
      </c>
      <c r="AW8">
        <v>5751</v>
      </c>
      <c r="AX8">
        <v>7847000</v>
      </c>
      <c r="AY8">
        <v>73.3</v>
      </c>
    </row>
    <row r="9" spans="1:51" x14ac:dyDescent="0.35">
      <c r="B9">
        <v>1971</v>
      </c>
      <c r="C9">
        <v>1971</v>
      </c>
      <c r="D9" t="s">
        <v>11</v>
      </c>
      <c r="E9" t="s">
        <v>12</v>
      </c>
      <c r="F9">
        <v>7232</v>
      </c>
      <c r="G9">
        <v>106063060</v>
      </c>
      <c r="H9">
        <v>6.8</v>
      </c>
      <c r="I9">
        <v>7.6</v>
      </c>
      <c r="J9" s="3" t="str">
        <f t="shared" si="0"/>
        <v>1971Female</v>
      </c>
      <c r="N9" s="3" t="str">
        <f t="shared" si="1"/>
        <v>1968Male20-24 years</v>
      </c>
      <c r="O9">
        <v>1968</v>
      </c>
      <c r="P9">
        <v>1968</v>
      </c>
      <c r="Q9" t="s">
        <v>127</v>
      </c>
      <c r="R9" t="s">
        <v>128</v>
      </c>
      <c r="S9" t="s">
        <v>13</v>
      </c>
      <c r="T9" t="s">
        <v>14</v>
      </c>
      <c r="U9">
        <v>1073</v>
      </c>
      <c r="V9">
        <v>7208000</v>
      </c>
      <c r="W9">
        <v>14.9</v>
      </c>
      <c r="AB9" t="str">
        <f t="shared" si="2"/>
        <v>1971Female</v>
      </c>
      <c r="AC9">
        <v>1971</v>
      </c>
      <c r="AD9">
        <v>1971</v>
      </c>
      <c r="AE9" t="s">
        <v>11</v>
      </c>
      <c r="AF9" t="s">
        <v>12</v>
      </c>
      <c r="AG9">
        <v>850210</v>
      </c>
      <c r="AH9">
        <v>106063060</v>
      </c>
      <c r="AI9">
        <v>801.6</v>
      </c>
      <c r="AJ9">
        <v>960.9</v>
      </c>
      <c r="AP9" t="str">
        <f t="shared" si="3"/>
        <v>1968Female25-34</v>
      </c>
      <c r="AQ9">
        <v>1968</v>
      </c>
      <c r="AR9">
        <v>1968</v>
      </c>
      <c r="AS9" t="s">
        <v>11</v>
      </c>
      <c r="AT9" t="s">
        <v>12</v>
      </c>
      <c r="AU9" t="s">
        <v>17</v>
      </c>
      <c r="AV9" t="s">
        <v>18</v>
      </c>
      <c r="AW9">
        <v>12448</v>
      </c>
      <c r="AX9">
        <v>12114000</v>
      </c>
      <c r="AY9">
        <v>102.8</v>
      </c>
    </row>
    <row r="10" spans="1:51" x14ac:dyDescent="0.35">
      <c r="B10">
        <v>1971</v>
      </c>
      <c r="C10">
        <v>1971</v>
      </c>
      <c r="D10" t="s">
        <v>13</v>
      </c>
      <c r="E10" t="s">
        <v>14</v>
      </c>
      <c r="F10">
        <v>16860</v>
      </c>
      <c r="G10">
        <v>100719910</v>
      </c>
      <c r="H10">
        <v>16.7</v>
      </c>
      <c r="I10">
        <v>19.7</v>
      </c>
      <c r="J10" s="3" t="str">
        <f t="shared" si="0"/>
        <v>1971Male</v>
      </c>
      <c r="N10" s="3" t="str">
        <f t="shared" si="1"/>
        <v>1968Female25-34 years</v>
      </c>
      <c r="O10">
        <v>1968</v>
      </c>
      <c r="P10">
        <v>1968</v>
      </c>
      <c r="Q10" t="s">
        <v>17</v>
      </c>
      <c r="R10" t="s">
        <v>18</v>
      </c>
      <c r="S10" t="s">
        <v>11</v>
      </c>
      <c r="T10" t="s">
        <v>12</v>
      </c>
      <c r="U10">
        <v>864</v>
      </c>
      <c r="V10">
        <v>12114000</v>
      </c>
      <c r="W10">
        <v>7.1</v>
      </c>
      <c r="AB10" t="str">
        <f t="shared" si="2"/>
        <v>1971Male</v>
      </c>
      <c r="AC10">
        <v>1971</v>
      </c>
      <c r="AD10">
        <v>1971</v>
      </c>
      <c r="AE10" t="s">
        <v>13</v>
      </c>
      <c r="AF10" t="s">
        <v>14</v>
      </c>
      <c r="AG10">
        <v>1077332</v>
      </c>
      <c r="AH10">
        <v>100719910</v>
      </c>
      <c r="AI10">
        <v>1069.5999999999999</v>
      </c>
      <c r="AJ10">
        <v>1542.9</v>
      </c>
      <c r="AP10" t="str">
        <f t="shared" si="3"/>
        <v>1968Female35-44</v>
      </c>
      <c r="AQ10">
        <v>1968</v>
      </c>
      <c r="AR10">
        <v>1968</v>
      </c>
      <c r="AS10" t="s">
        <v>11</v>
      </c>
      <c r="AT10" t="s">
        <v>12</v>
      </c>
      <c r="AU10" t="s">
        <v>19</v>
      </c>
      <c r="AV10" t="s">
        <v>20</v>
      </c>
      <c r="AW10">
        <v>28880</v>
      </c>
      <c r="AX10">
        <v>12123000</v>
      </c>
      <c r="AY10">
        <v>238.2</v>
      </c>
    </row>
    <row r="11" spans="1:51" x14ac:dyDescent="0.35">
      <c r="B11">
        <v>1972</v>
      </c>
      <c r="C11">
        <v>1972</v>
      </c>
      <c r="D11" t="s">
        <v>11</v>
      </c>
      <c r="E11" t="s">
        <v>12</v>
      </c>
      <c r="F11">
        <v>7236</v>
      </c>
      <c r="G11">
        <v>107273484</v>
      </c>
      <c r="H11">
        <v>6.7</v>
      </c>
      <c r="I11">
        <v>7.5</v>
      </c>
      <c r="J11" s="3" t="str">
        <f t="shared" si="0"/>
        <v>1972Female</v>
      </c>
      <c r="N11" s="3" t="str">
        <f t="shared" si="1"/>
        <v>1968Male25-34 years</v>
      </c>
      <c r="O11">
        <v>1968</v>
      </c>
      <c r="P11">
        <v>1968</v>
      </c>
      <c r="Q11" t="s">
        <v>17</v>
      </c>
      <c r="R11" t="s">
        <v>18</v>
      </c>
      <c r="S11" t="s">
        <v>13</v>
      </c>
      <c r="T11" t="s">
        <v>14</v>
      </c>
      <c r="U11">
        <v>1991</v>
      </c>
      <c r="V11">
        <v>11588000</v>
      </c>
      <c r="W11">
        <v>17.2</v>
      </c>
      <c r="AB11" t="str">
        <f t="shared" si="2"/>
        <v>1972Female</v>
      </c>
      <c r="AC11">
        <v>1972</v>
      </c>
      <c r="AD11">
        <v>1972</v>
      </c>
      <c r="AE11" t="s">
        <v>11</v>
      </c>
      <c r="AF11" t="s">
        <v>12</v>
      </c>
      <c r="AG11">
        <v>867746</v>
      </c>
      <c r="AH11">
        <v>107273484</v>
      </c>
      <c r="AI11">
        <v>808.9</v>
      </c>
      <c r="AJ11">
        <v>959.1</v>
      </c>
      <c r="AP11" t="str">
        <f t="shared" si="3"/>
        <v>1968Female45-54</v>
      </c>
      <c r="AQ11">
        <v>1968</v>
      </c>
      <c r="AR11">
        <v>1968</v>
      </c>
      <c r="AS11" t="s">
        <v>11</v>
      </c>
      <c r="AT11" t="s">
        <v>12</v>
      </c>
      <c r="AU11" t="s">
        <v>21</v>
      </c>
      <c r="AV11" t="s">
        <v>22</v>
      </c>
      <c r="AW11">
        <v>62056</v>
      </c>
      <c r="AX11">
        <v>11733000</v>
      </c>
      <c r="AY11">
        <v>528.9</v>
      </c>
    </row>
    <row r="12" spans="1:51" x14ac:dyDescent="0.35">
      <c r="B12">
        <v>1972</v>
      </c>
      <c r="C12">
        <v>1972</v>
      </c>
      <c r="D12" t="s">
        <v>13</v>
      </c>
      <c r="E12" t="s">
        <v>14</v>
      </c>
      <c r="F12">
        <v>17768</v>
      </c>
      <c r="G12">
        <v>101963927</v>
      </c>
      <c r="H12">
        <v>17.399999999999999</v>
      </c>
      <c r="I12">
        <v>20.3</v>
      </c>
      <c r="J12" s="3" t="str">
        <f t="shared" si="0"/>
        <v>1972Male</v>
      </c>
      <c r="N12" s="3" t="str">
        <f t="shared" si="1"/>
        <v>1968Female35-44 years</v>
      </c>
      <c r="O12">
        <v>1968</v>
      </c>
      <c r="P12">
        <v>1968</v>
      </c>
      <c r="Q12" t="s">
        <v>19</v>
      </c>
      <c r="R12" t="s">
        <v>20</v>
      </c>
      <c r="S12" t="s">
        <v>11</v>
      </c>
      <c r="T12" t="s">
        <v>12</v>
      </c>
      <c r="U12">
        <v>1285</v>
      </c>
      <c r="V12">
        <v>12123000</v>
      </c>
      <c r="W12">
        <v>10.6</v>
      </c>
      <c r="AB12" t="str">
        <f t="shared" si="2"/>
        <v>1972Male</v>
      </c>
      <c r="AC12">
        <v>1972</v>
      </c>
      <c r="AD12">
        <v>1972</v>
      </c>
      <c r="AE12" t="s">
        <v>13</v>
      </c>
      <c r="AF12" t="s">
        <v>14</v>
      </c>
      <c r="AG12">
        <v>1096198</v>
      </c>
      <c r="AH12">
        <v>101963927</v>
      </c>
      <c r="AI12">
        <v>1075.0999999999999</v>
      </c>
      <c r="AJ12">
        <v>1551.5</v>
      </c>
      <c r="AP12" t="str">
        <f t="shared" si="3"/>
        <v>1968Female55-64</v>
      </c>
      <c r="AQ12">
        <v>1968</v>
      </c>
      <c r="AR12">
        <v>1968</v>
      </c>
      <c r="AS12" t="s">
        <v>11</v>
      </c>
      <c r="AT12" t="s">
        <v>12</v>
      </c>
      <c r="AU12" t="s">
        <v>23</v>
      </c>
      <c r="AV12" t="s">
        <v>24</v>
      </c>
      <c r="AW12">
        <v>106987</v>
      </c>
      <c r="AX12">
        <v>9500000</v>
      </c>
      <c r="AY12">
        <v>1126.2</v>
      </c>
    </row>
    <row r="13" spans="1:51" x14ac:dyDescent="0.35">
      <c r="B13">
        <v>1973</v>
      </c>
      <c r="C13">
        <v>1973</v>
      </c>
      <c r="D13" t="s">
        <v>11</v>
      </c>
      <c r="E13" t="s">
        <v>12</v>
      </c>
      <c r="F13">
        <v>7010</v>
      </c>
      <c r="G13">
        <v>108393639</v>
      </c>
      <c r="H13">
        <v>6.5</v>
      </c>
      <c r="I13">
        <v>7.2</v>
      </c>
      <c r="J13" s="3" t="str">
        <f t="shared" si="0"/>
        <v>1973Female</v>
      </c>
      <c r="N13" s="3" t="str">
        <f t="shared" si="1"/>
        <v>1968Male35-44 years</v>
      </c>
      <c r="O13">
        <v>1968</v>
      </c>
      <c r="P13">
        <v>1968</v>
      </c>
      <c r="Q13" t="s">
        <v>19</v>
      </c>
      <c r="R13" t="s">
        <v>20</v>
      </c>
      <c r="S13" t="s">
        <v>13</v>
      </c>
      <c r="T13" t="s">
        <v>14</v>
      </c>
      <c r="U13">
        <v>2524</v>
      </c>
      <c r="V13">
        <v>11465000</v>
      </c>
      <c r="W13">
        <v>22</v>
      </c>
      <c r="AB13" t="str">
        <f t="shared" si="2"/>
        <v>1973Female</v>
      </c>
      <c r="AC13">
        <v>1973</v>
      </c>
      <c r="AD13">
        <v>1973</v>
      </c>
      <c r="AE13" t="s">
        <v>11</v>
      </c>
      <c r="AF13" t="s">
        <v>12</v>
      </c>
      <c r="AG13">
        <v>876208</v>
      </c>
      <c r="AH13">
        <v>108393639</v>
      </c>
      <c r="AI13">
        <v>808.4</v>
      </c>
      <c r="AJ13">
        <v>947.9</v>
      </c>
      <c r="AP13" t="str">
        <f t="shared" si="3"/>
        <v>1968Female65-74</v>
      </c>
      <c r="AQ13">
        <v>1968</v>
      </c>
      <c r="AR13">
        <v>1968</v>
      </c>
      <c r="AS13" t="s">
        <v>11</v>
      </c>
      <c r="AT13" t="s">
        <v>12</v>
      </c>
      <c r="AU13" t="s">
        <v>25</v>
      </c>
      <c r="AV13" t="s">
        <v>26</v>
      </c>
      <c r="AW13">
        <v>182610</v>
      </c>
      <c r="AX13">
        <v>6812000</v>
      </c>
      <c r="AY13">
        <v>2680.7</v>
      </c>
    </row>
    <row r="14" spans="1:51" x14ac:dyDescent="0.35">
      <c r="B14">
        <v>1973</v>
      </c>
      <c r="C14">
        <v>1973</v>
      </c>
      <c r="D14" t="s">
        <v>13</v>
      </c>
      <c r="E14" t="s">
        <v>14</v>
      </c>
      <c r="F14">
        <v>18108</v>
      </c>
      <c r="G14">
        <v>102968326</v>
      </c>
      <c r="H14">
        <v>17.600000000000001</v>
      </c>
      <c r="I14">
        <v>20.100000000000001</v>
      </c>
      <c r="J14" s="3" t="str">
        <f t="shared" si="0"/>
        <v>1973Male</v>
      </c>
      <c r="N14" s="3" t="str">
        <f t="shared" si="1"/>
        <v>1968Female45-54 years</v>
      </c>
      <c r="O14">
        <v>1968</v>
      </c>
      <c r="P14">
        <v>1968</v>
      </c>
      <c r="Q14" t="s">
        <v>21</v>
      </c>
      <c r="R14" t="s">
        <v>22</v>
      </c>
      <c r="S14" t="s">
        <v>11</v>
      </c>
      <c r="T14" t="s">
        <v>12</v>
      </c>
      <c r="U14">
        <v>1470</v>
      </c>
      <c r="V14">
        <v>11733000</v>
      </c>
      <c r="W14">
        <v>12.5</v>
      </c>
      <c r="AB14" t="str">
        <f t="shared" si="2"/>
        <v>1973Male</v>
      </c>
      <c r="AC14">
        <v>1973</v>
      </c>
      <c r="AD14">
        <v>1973</v>
      </c>
      <c r="AE14" t="s">
        <v>13</v>
      </c>
      <c r="AF14" t="s">
        <v>14</v>
      </c>
      <c r="AG14">
        <v>1096795</v>
      </c>
      <c r="AH14">
        <v>102968326</v>
      </c>
      <c r="AI14">
        <v>1065.2</v>
      </c>
      <c r="AJ14">
        <v>1537.4</v>
      </c>
      <c r="AP14" t="str">
        <f t="shared" si="3"/>
        <v>1968Female75-84</v>
      </c>
      <c r="AQ14">
        <v>1968</v>
      </c>
      <c r="AR14">
        <v>1968</v>
      </c>
      <c r="AS14" t="s">
        <v>11</v>
      </c>
      <c r="AT14" t="s">
        <v>12</v>
      </c>
      <c r="AU14" t="s">
        <v>27</v>
      </c>
      <c r="AV14" t="s">
        <v>28</v>
      </c>
      <c r="AW14">
        <v>246331</v>
      </c>
      <c r="AX14">
        <v>3530000</v>
      </c>
      <c r="AY14">
        <v>6978.2</v>
      </c>
    </row>
    <row r="15" spans="1:51" x14ac:dyDescent="0.35">
      <c r="B15">
        <v>1974</v>
      </c>
      <c r="C15">
        <v>1974</v>
      </c>
      <c r="D15" t="s">
        <v>11</v>
      </c>
      <c r="E15" t="s">
        <v>12</v>
      </c>
      <c r="F15">
        <v>7088</v>
      </c>
      <c r="G15">
        <v>109492844</v>
      </c>
      <c r="H15">
        <v>6.5</v>
      </c>
      <c r="I15">
        <v>7.1</v>
      </c>
      <c r="J15" s="3" t="str">
        <f t="shared" si="0"/>
        <v>1974Female</v>
      </c>
      <c r="N15" s="3" t="str">
        <f t="shared" si="1"/>
        <v>1968Male45-54 years</v>
      </c>
      <c r="O15">
        <v>1968</v>
      </c>
      <c r="P15">
        <v>1968</v>
      </c>
      <c r="Q15" t="s">
        <v>21</v>
      </c>
      <c r="R15" t="s">
        <v>22</v>
      </c>
      <c r="S15" t="s">
        <v>13</v>
      </c>
      <c r="T15" t="s">
        <v>14</v>
      </c>
      <c r="U15">
        <v>3007</v>
      </c>
      <c r="V15">
        <v>10995000</v>
      </c>
      <c r="W15">
        <v>27.3</v>
      </c>
      <c r="AB15" t="str">
        <f t="shared" si="2"/>
        <v>1974Female</v>
      </c>
      <c r="AC15">
        <v>1974</v>
      </c>
      <c r="AD15">
        <v>1974</v>
      </c>
      <c r="AE15" t="s">
        <v>11</v>
      </c>
      <c r="AF15" t="s">
        <v>12</v>
      </c>
      <c r="AG15">
        <v>862761</v>
      </c>
      <c r="AH15">
        <v>109492844</v>
      </c>
      <c r="AI15">
        <v>788</v>
      </c>
      <c r="AJ15">
        <v>906.9</v>
      </c>
      <c r="AP15" t="str">
        <f t="shared" si="3"/>
        <v>1968Female85+</v>
      </c>
      <c r="AQ15">
        <v>1968</v>
      </c>
      <c r="AR15">
        <v>1968</v>
      </c>
      <c r="AS15" t="s">
        <v>11</v>
      </c>
      <c r="AT15" t="s">
        <v>12</v>
      </c>
      <c r="AU15" t="s">
        <v>29</v>
      </c>
      <c r="AV15" t="s">
        <v>30</v>
      </c>
      <c r="AW15">
        <v>147400</v>
      </c>
      <c r="AX15">
        <v>800000</v>
      </c>
      <c r="AY15">
        <v>18425</v>
      </c>
    </row>
    <row r="16" spans="1:51" x14ac:dyDescent="0.35">
      <c r="B16">
        <v>1974</v>
      </c>
      <c r="C16">
        <v>1974</v>
      </c>
      <c r="D16" t="s">
        <v>13</v>
      </c>
      <c r="E16" t="s">
        <v>14</v>
      </c>
      <c r="F16">
        <v>18595</v>
      </c>
      <c r="G16">
        <v>103944114</v>
      </c>
      <c r="H16">
        <v>17.899999999999999</v>
      </c>
      <c r="I16">
        <v>20.3</v>
      </c>
      <c r="J16" s="3" t="str">
        <f t="shared" si="0"/>
        <v>1974Male</v>
      </c>
      <c r="N16" s="3" t="str">
        <f t="shared" si="1"/>
        <v>1968Female55-64 years</v>
      </c>
      <c r="O16">
        <v>1968</v>
      </c>
      <c r="P16">
        <v>1968</v>
      </c>
      <c r="Q16" t="s">
        <v>23</v>
      </c>
      <c r="R16" t="s">
        <v>24</v>
      </c>
      <c r="S16" t="s">
        <v>11</v>
      </c>
      <c r="T16" t="s">
        <v>12</v>
      </c>
      <c r="U16">
        <v>1011</v>
      </c>
      <c r="V16">
        <v>9500000</v>
      </c>
      <c r="W16">
        <v>10.6</v>
      </c>
      <c r="AB16" t="str">
        <f t="shared" si="2"/>
        <v>1974Male</v>
      </c>
      <c r="AC16">
        <v>1974</v>
      </c>
      <c r="AD16">
        <v>1974</v>
      </c>
      <c r="AE16" t="s">
        <v>13</v>
      </c>
      <c r="AF16" t="s">
        <v>14</v>
      </c>
      <c r="AG16">
        <v>1071627</v>
      </c>
      <c r="AH16">
        <v>103944114</v>
      </c>
      <c r="AI16">
        <v>1031</v>
      </c>
      <c r="AJ16">
        <v>1477.6</v>
      </c>
      <c r="AP16" t="str">
        <f t="shared" si="3"/>
        <v>1968FemaleNS</v>
      </c>
      <c r="AQ16">
        <v>1968</v>
      </c>
      <c r="AR16">
        <v>1968</v>
      </c>
      <c r="AS16" t="s">
        <v>11</v>
      </c>
      <c r="AT16" t="s">
        <v>12</v>
      </c>
      <c r="AU16" t="s">
        <v>31</v>
      </c>
      <c r="AV16" t="s">
        <v>32</v>
      </c>
      <c r="AW16">
        <v>275</v>
      </c>
      <c r="AX16" t="s">
        <v>33</v>
      </c>
      <c r="AY16" t="s">
        <v>33</v>
      </c>
    </row>
    <row r="17" spans="1:51" x14ac:dyDescent="0.35">
      <c r="B17">
        <v>1975</v>
      </c>
      <c r="C17">
        <v>1975</v>
      </c>
      <c r="D17" t="s">
        <v>11</v>
      </c>
      <c r="E17" t="s">
        <v>12</v>
      </c>
      <c r="F17">
        <v>7441</v>
      </c>
      <c r="G17">
        <v>110581063</v>
      </c>
      <c r="H17">
        <v>6.7</v>
      </c>
      <c r="I17">
        <v>7.3</v>
      </c>
      <c r="J17" s="3" t="str">
        <f t="shared" si="0"/>
        <v>1975Female</v>
      </c>
      <c r="N17" s="3" t="str">
        <f t="shared" si="1"/>
        <v>1968Male55-64 years</v>
      </c>
      <c r="O17">
        <v>1968</v>
      </c>
      <c r="P17">
        <v>1968</v>
      </c>
      <c r="Q17" t="s">
        <v>23</v>
      </c>
      <c r="R17" t="s">
        <v>24</v>
      </c>
      <c r="S17" t="s">
        <v>13</v>
      </c>
      <c r="T17" t="s">
        <v>14</v>
      </c>
      <c r="U17">
        <v>2886</v>
      </c>
      <c r="V17">
        <v>8587000</v>
      </c>
      <c r="W17">
        <v>33.6</v>
      </c>
      <c r="AB17" t="str">
        <f t="shared" si="2"/>
        <v>1975Female</v>
      </c>
      <c r="AC17">
        <v>1975</v>
      </c>
      <c r="AD17">
        <v>1975</v>
      </c>
      <c r="AE17" t="s">
        <v>11</v>
      </c>
      <c r="AF17" t="s">
        <v>12</v>
      </c>
      <c r="AG17">
        <v>842060</v>
      </c>
      <c r="AH17">
        <v>110581063</v>
      </c>
      <c r="AI17">
        <v>761.5</v>
      </c>
      <c r="AJ17">
        <v>855.2</v>
      </c>
      <c r="AP17" t="str">
        <f t="shared" si="3"/>
        <v>1968Male1</v>
      </c>
      <c r="AQ17">
        <v>1968</v>
      </c>
      <c r="AR17">
        <v>1968</v>
      </c>
      <c r="AS17" t="s">
        <v>13</v>
      </c>
      <c r="AT17" t="s">
        <v>14</v>
      </c>
      <c r="AU17" t="s">
        <v>167</v>
      </c>
      <c r="AV17">
        <v>1</v>
      </c>
      <c r="AW17">
        <v>44026</v>
      </c>
      <c r="AX17">
        <v>1796326</v>
      </c>
      <c r="AY17">
        <v>2450.9</v>
      </c>
    </row>
    <row r="18" spans="1:51" x14ac:dyDescent="0.35">
      <c r="B18">
        <v>1975</v>
      </c>
      <c r="C18">
        <v>1975</v>
      </c>
      <c r="D18" t="s">
        <v>13</v>
      </c>
      <c r="E18" t="s">
        <v>14</v>
      </c>
      <c r="F18">
        <v>19622</v>
      </c>
      <c r="G18">
        <v>104876135</v>
      </c>
      <c r="H18">
        <v>18.7</v>
      </c>
      <c r="I18">
        <v>20.9</v>
      </c>
      <c r="J18" s="3" t="str">
        <f t="shared" si="0"/>
        <v>1975Male</v>
      </c>
      <c r="N18" s="3" t="str">
        <f t="shared" si="1"/>
        <v>1968Female65-74 years</v>
      </c>
      <c r="O18">
        <v>1968</v>
      </c>
      <c r="P18">
        <v>1968</v>
      </c>
      <c r="Q18" t="s">
        <v>25</v>
      </c>
      <c r="R18" t="s">
        <v>26</v>
      </c>
      <c r="S18" t="s">
        <v>11</v>
      </c>
      <c r="T18" t="s">
        <v>12</v>
      </c>
      <c r="U18">
        <v>508</v>
      </c>
      <c r="V18">
        <v>6812000</v>
      </c>
      <c r="W18">
        <v>7.5</v>
      </c>
      <c r="AB18" t="str">
        <f t="shared" si="2"/>
        <v>1975Male</v>
      </c>
      <c r="AC18">
        <v>1975</v>
      </c>
      <c r="AD18">
        <v>1975</v>
      </c>
      <c r="AE18" t="s">
        <v>13</v>
      </c>
      <c r="AF18" t="s">
        <v>14</v>
      </c>
      <c r="AG18">
        <v>1050819</v>
      </c>
      <c r="AH18">
        <v>104876135</v>
      </c>
      <c r="AI18">
        <v>1002</v>
      </c>
      <c r="AJ18">
        <v>1417.4</v>
      </c>
      <c r="AP18" t="str">
        <f t="shared" si="3"/>
        <v>1968Male44200</v>
      </c>
      <c r="AQ18">
        <v>1968</v>
      </c>
      <c r="AR18">
        <v>1968</v>
      </c>
      <c r="AS18" t="s">
        <v>13</v>
      </c>
      <c r="AT18" t="s">
        <v>14</v>
      </c>
      <c r="AU18" t="s">
        <v>168</v>
      </c>
      <c r="AV18" s="1">
        <v>44200</v>
      </c>
      <c r="AW18">
        <v>7277</v>
      </c>
      <c r="AX18">
        <v>7407000</v>
      </c>
      <c r="AY18">
        <v>98.2</v>
      </c>
    </row>
    <row r="19" spans="1:51" x14ac:dyDescent="0.35">
      <c r="B19">
        <v>1976</v>
      </c>
      <c r="C19">
        <v>1976</v>
      </c>
      <c r="D19" t="s">
        <v>11</v>
      </c>
      <c r="E19" t="s">
        <v>12</v>
      </c>
      <c r="F19">
        <v>7339</v>
      </c>
      <c r="G19">
        <v>111725352</v>
      </c>
      <c r="H19">
        <v>6.6</v>
      </c>
      <c r="I19">
        <v>7.1</v>
      </c>
      <c r="J19" s="3" t="str">
        <f t="shared" si="0"/>
        <v>1976Female</v>
      </c>
      <c r="N19" s="3" t="str">
        <f t="shared" si="1"/>
        <v>1968Male65-74 years</v>
      </c>
      <c r="O19">
        <v>1968</v>
      </c>
      <c r="P19">
        <v>1968</v>
      </c>
      <c r="Q19" t="s">
        <v>25</v>
      </c>
      <c r="R19" t="s">
        <v>26</v>
      </c>
      <c r="S19" t="s">
        <v>13</v>
      </c>
      <c r="T19" t="s">
        <v>14</v>
      </c>
      <c r="U19">
        <v>1803</v>
      </c>
      <c r="V19">
        <v>5366000</v>
      </c>
      <c r="W19">
        <v>33.6</v>
      </c>
      <c r="AB19" t="str">
        <f t="shared" si="2"/>
        <v>1976Female</v>
      </c>
      <c r="AC19">
        <v>1976</v>
      </c>
      <c r="AD19">
        <v>1976</v>
      </c>
      <c r="AE19" t="s">
        <v>11</v>
      </c>
      <c r="AF19" t="s">
        <v>12</v>
      </c>
      <c r="AG19">
        <v>857457</v>
      </c>
      <c r="AH19">
        <v>111725352</v>
      </c>
      <c r="AI19">
        <v>767.5</v>
      </c>
      <c r="AJ19">
        <v>849.2</v>
      </c>
      <c r="AP19" t="str">
        <f t="shared" si="3"/>
        <v>1968Male44325</v>
      </c>
      <c r="AQ19">
        <v>1968</v>
      </c>
      <c r="AR19">
        <v>1968</v>
      </c>
      <c r="AS19" t="s">
        <v>13</v>
      </c>
      <c r="AT19" t="s">
        <v>14</v>
      </c>
      <c r="AU19" t="s">
        <v>122</v>
      </c>
      <c r="AV19" s="1">
        <v>44325</v>
      </c>
      <c r="AW19">
        <v>5401</v>
      </c>
      <c r="AX19">
        <v>10390000</v>
      </c>
      <c r="AY19">
        <v>52</v>
      </c>
    </row>
    <row r="20" spans="1:51" x14ac:dyDescent="0.35">
      <c r="B20">
        <v>1976</v>
      </c>
      <c r="C20">
        <v>1976</v>
      </c>
      <c r="D20" t="s">
        <v>13</v>
      </c>
      <c r="E20" t="s">
        <v>14</v>
      </c>
      <c r="F20">
        <v>19493</v>
      </c>
      <c r="G20">
        <v>105890436</v>
      </c>
      <c r="H20">
        <v>18.399999999999999</v>
      </c>
      <c r="I20">
        <v>20.399999999999999</v>
      </c>
      <c r="J20" s="3" t="str">
        <f t="shared" si="0"/>
        <v>1976Male</v>
      </c>
      <c r="N20" s="3" t="str">
        <f t="shared" si="1"/>
        <v>1968Female75-84 years</v>
      </c>
      <c r="O20">
        <v>1968</v>
      </c>
      <c r="P20">
        <v>1968</v>
      </c>
      <c r="Q20" t="s">
        <v>27</v>
      </c>
      <c r="R20" t="s">
        <v>28</v>
      </c>
      <c r="S20" t="s">
        <v>11</v>
      </c>
      <c r="T20" t="s">
        <v>12</v>
      </c>
      <c r="U20">
        <v>228</v>
      </c>
      <c r="V20">
        <v>3530000</v>
      </c>
      <c r="W20">
        <v>6.5</v>
      </c>
      <c r="AB20" t="str">
        <f t="shared" si="2"/>
        <v>1976Male</v>
      </c>
      <c r="AC20">
        <v>1976</v>
      </c>
      <c r="AD20">
        <v>1976</v>
      </c>
      <c r="AE20" t="s">
        <v>13</v>
      </c>
      <c r="AF20" t="s">
        <v>14</v>
      </c>
      <c r="AG20">
        <v>1051983</v>
      </c>
      <c r="AH20">
        <v>105890436</v>
      </c>
      <c r="AI20">
        <v>993.5</v>
      </c>
      <c r="AJ20">
        <v>1403.8</v>
      </c>
      <c r="AP20" t="str">
        <f t="shared" si="3"/>
        <v>1968Male44483</v>
      </c>
      <c r="AQ20">
        <v>1968</v>
      </c>
      <c r="AR20">
        <v>1968</v>
      </c>
      <c r="AS20" t="s">
        <v>13</v>
      </c>
      <c r="AT20" t="s">
        <v>14</v>
      </c>
      <c r="AU20" t="s">
        <v>124</v>
      </c>
      <c r="AV20" s="1">
        <v>44483</v>
      </c>
      <c r="AW20">
        <v>5451</v>
      </c>
      <c r="AX20">
        <v>10367000</v>
      </c>
      <c r="AY20">
        <v>52.6</v>
      </c>
    </row>
    <row r="21" spans="1:51" x14ac:dyDescent="0.35">
      <c r="B21">
        <v>1977</v>
      </c>
      <c r="C21">
        <v>1977</v>
      </c>
      <c r="D21" t="s">
        <v>11</v>
      </c>
      <c r="E21" t="s">
        <v>12</v>
      </c>
      <c r="F21">
        <v>7572</v>
      </c>
      <c r="G21">
        <v>112901716</v>
      </c>
      <c r="H21">
        <v>6.7</v>
      </c>
      <c r="I21">
        <v>7.1</v>
      </c>
      <c r="J21" s="3" t="str">
        <f t="shared" si="0"/>
        <v>1977Female</v>
      </c>
      <c r="N21" s="3" t="str">
        <f t="shared" si="1"/>
        <v>1968Male75-84 years</v>
      </c>
      <c r="O21">
        <v>1968</v>
      </c>
      <c r="P21">
        <v>1968</v>
      </c>
      <c r="Q21" t="s">
        <v>27</v>
      </c>
      <c r="R21" t="s">
        <v>28</v>
      </c>
      <c r="S21" t="s">
        <v>13</v>
      </c>
      <c r="T21" t="s">
        <v>14</v>
      </c>
      <c r="U21">
        <v>1039</v>
      </c>
      <c r="V21">
        <v>2416000</v>
      </c>
      <c r="W21">
        <v>43</v>
      </c>
      <c r="AB21" t="str">
        <f t="shared" si="2"/>
        <v>1977Female</v>
      </c>
      <c r="AC21">
        <v>1977</v>
      </c>
      <c r="AD21">
        <v>1977</v>
      </c>
      <c r="AE21" t="s">
        <v>11</v>
      </c>
      <c r="AF21" t="s">
        <v>12</v>
      </c>
      <c r="AG21">
        <v>853354</v>
      </c>
      <c r="AH21">
        <v>112901716</v>
      </c>
      <c r="AI21">
        <v>755.8</v>
      </c>
      <c r="AJ21">
        <v>820.5</v>
      </c>
      <c r="AP21" t="str">
        <f t="shared" si="3"/>
        <v>1968Male15-19</v>
      </c>
      <c r="AQ21">
        <v>1968</v>
      </c>
      <c r="AR21">
        <v>1968</v>
      </c>
      <c r="AS21" t="s">
        <v>13</v>
      </c>
      <c r="AT21" t="s">
        <v>14</v>
      </c>
      <c r="AU21" t="s">
        <v>125</v>
      </c>
      <c r="AV21" t="s">
        <v>126</v>
      </c>
      <c r="AW21">
        <v>14231</v>
      </c>
      <c r="AX21">
        <v>9177000</v>
      </c>
      <c r="AY21">
        <v>155.1</v>
      </c>
    </row>
    <row r="22" spans="1:51" x14ac:dyDescent="0.35">
      <c r="B22">
        <v>1977</v>
      </c>
      <c r="C22">
        <v>1977</v>
      </c>
      <c r="D22" t="s">
        <v>13</v>
      </c>
      <c r="E22" t="s">
        <v>14</v>
      </c>
      <c r="F22">
        <v>21109</v>
      </c>
      <c r="G22">
        <v>106906916</v>
      </c>
      <c r="H22">
        <v>19.7</v>
      </c>
      <c r="I22">
        <v>21.4</v>
      </c>
      <c r="J22" s="3" t="str">
        <f t="shared" si="0"/>
        <v>1977Male</v>
      </c>
      <c r="N22" s="3" t="str">
        <f t="shared" si="1"/>
        <v>1968Female85+ years</v>
      </c>
      <c r="O22">
        <v>1968</v>
      </c>
      <c r="P22">
        <v>1968</v>
      </c>
      <c r="Q22" t="s">
        <v>29</v>
      </c>
      <c r="R22" t="s">
        <v>30</v>
      </c>
      <c r="S22" t="s">
        <v>11</v>
      </c>
      <c r="T22" t="s">
        <v>12</v>
      </c>
      <c r="U22">
        <v>36</v>
      </c>
      <c r="V22">
        <v>800000</v>
      </c>
      <c r="W22">
        <v>4.5</v>
      </c>
      <c r="AB22" t="str">
        <f t="shared" si="2"/>
        <v>1977Male</v>
      </c>
      <c r="AC22">
        <v>1977</v>
      </c>
      <c r="AD22">
        <v>1977</v>
      </c>
      <c r="AE22" t="s">
        <v>13</v>
      </c>
      <c r="AF22" t="s">
        <v>14</v>
      </c>
      <c r="AG22">
        <v>1046243</v>
      </c>
      <c r="AH22">
        <v>106906916</v>
      </c>
      <c r="AI22">
        <v>978.6</v>
      </c>
      <c r="AJ22">
        <v>1368.9</v>
      </c>
      <c r="AP22" t="str">
        <f t="shared" si="3"/>
        <v>1968Male20-24</v>
      </c>
      <c r="AQ22">
        <v>1968</v>
      </c>
      <c r="AR22">
        <v>1968</v>
      </c>
      <c r="AS22" t="s">
        <v>13</v>
      </c>
      <c r="AT22" t="s">
        <v>14</v>
      </c>
      <c r="AU22" t="s">
        <v>127</v>
      </c>
      <c r="AV22" t="s">
        <v>128</v>
      </c>
      <c r="AW22">
        <v>15722</v>
      </c>
      <c r="AX22">
        <v>7208000</v>
      </c>
      <c r="AY22">
        <v>218.1</v>
      </c>
    </row>
    <row r="23" spans="1:51" x14ac:dyDescent="0.35">
      <c r="B23">
        <v>1978</v>
      </c>
      <c r="C23">
        <v>1978</v>
      </c>
      <c r="D23" t="s">
        <v>11</v>
      </c>
      <c r="E23" t="s">
        <v>12</v>
      </c>
      <c r="F23">
        <v>7106</v>
      </c>
      <c r="G23">
        <v>114130885</v>
      </c>
      <c r="H23">
        <v>6.2</v>
      </c>
      <c r="I23">
        <v>6.6</v>
      </c>
      <c r="J23" s="3" t="str">
        <f t="shared" si="0"/>
        <v>1978Female</v>
      </c>
      <c r="N23" s="3" t="str">
        <f t="shared" si="1"/>
        <v>1968Male85+ years</v>
      </c>
      <c r="O23">
        <v>1968</v>
      </c>
      <c r="P23">
        <v>1968</v>
      </c>
      <c r="Q23" t="s">
        <v>29</v>
      </c>
      <c r="R23" t="s">
        <v>30</v>
      </c>
      <c r="S23" t="s">
        <v>13</v>
      </c>
      <c r="T23" t="s">
        <v>14</v>
      </c>
      <c r="U23">
        <v>238</v>
      </c>
      <c r="V23">
        <v>440000</v>
      </c>
      <c r="W23">
        <v>54.1</v>
      </c>
      <c r="AB23" t="str">
        <f t="shared" si="2"/>
        <v>1978Female</v>
      </c>
      <c r="AC23">
        <v>1978</v>
      </c>
      <c r="AD23">
        <v>1978</v>
      </c>
      <c r="AE23" t="s">
        <v>11</v>
      </c>
      <c r="AF23" t="s">
        <v>12</v>
      </c>
      <c r="AG23">
        <v>872498</v>
      </c>
      <c r="AH23">
        <v>114130885</v>
      </c>
      <c r="AI23">
        <v>764.5</v>
      </c>
      <c r="AJ23">
        <v>816.4</v>
      </c>
      <c r="AP23" t="str">
        <f t="shared" si="3"/>
        <v>1968Male25-34</v>
      </c>
      <c r="AQ23">
        <v>1968</v>
      </c>
      <c r="AR23">
        <v>1968</v>
      </c>
      <c r="AS23" t="s">
        <v>13</v>
      </c>
      <c r="AT23" t="s">
        <v>14</v>
      </c>
      <c r="AU23" t="s">
        <v>17</v>
      </c>
      <c r="AV23" t="s">
        <v>18</v>
      </c>
      <c r="AW23">
        <v>24801</v>
      </c>
      <c r="AX23">
        <v>11588000</v>
      </c>
      <c r="AY23">
        <v>214</v>
      </c>
    </row>
    <row r="24" spans="1:51" x14ac:dyDescent="0.35">
      <c r="B24">
        <v>1978</v>
      </c>
      <c r="C24">
        <v>1978</v>
      </c>
      <c r="D24" t="s">
        <v>13</v>
      </c>
      <c r="E24" t="s">
        <v>14</v>
      </c>
      <c r="F24">
        <v>20188</v>
      </c>
      <c r="G24">
        <v>107971394</v>
      </c>
      <c r="H24">
        <v>18.7</v>
      </c>
      <c r="I24">
        <v>20.2</v>
      </c>
      <c r="J24" s="3" t="str">
        <f t="shared" si="0"/>
        <v>1978Male</v>
      </c>
      <c r="N24" s="3" t="str">
        <f t="shared" si="1"/>
        <v>1968FemaleNot Stated</v>
      </c>
      <c r="O24">
        <v>1968</v>
      </c>
      <c r="P24">
        <v>1968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B24" t="str">
        <f t="shared" si="2"/>
        <v>1978Male</v>
      </c>
      <c r="AC24">
        <v>1978</v>
      </c>
      <c r="AD24">
        <v>1978</v>
      </c>
      <c r="AE24" t="s">
        <v>13</v>
      </c>
      <c r="AF24" t="s">
        <v>14</v>
      </c>
      <c r="AG24">
        <v>1055290</v>
      </c>
      <c r="AH24">
        <v>107971394</v>
      </c>
      <c r="AI24">
        <v>977.4</v>
      </c>
      <c r="AJ24">
        <v>1358.1</v>
      </c>
      <c r="AP24" t="str">
        <f t="shared" si="3"/>
        <v>1968Male35-44</v>
      </c>
      <c r="AQ24">
        <v>1968</v>
      </c>
      <c r="AR24">
        <v>1968</v>
      </c>
      <c r="AS24" t="s">
        <v>13</v>
      </c>
      <c r="AT24" t="s">
        <v>14</v>
      </c>
      <c r="AU24" t="s">
        <v>19</v>
      </c>
      <c r="AV24" t="s">
        <v>20</v>
      </c>
      <c r="AW24">
        <v>46550</v>
      </c>
      <c r="AX24">
        <v>11465000</v>
      </c>
      <c r="AY24">
        <v>406</v>
      </c>
    </row>
    <row r="25" spans="1:51" x14ac:dyDescent="0.35">
      <c r="A25" t="s">
        <v>34</v>
      </c>
      <c r="N25" s="3" t="str">
        <f t="shared" si="1"/>
        <v>1968MaleNot Stated</v>
      </c>
      <c r="O25">
        <v>1968</v>
      </c>
      <c r="P25">
        <v>1968</v>
      </c>
      <c r="Q25" t="s">
        <v>31</v>
      </c>
      <c r="R25" t="s">
        <v>32</v>
      </c>
      <c r="S25" t="s">
        <v>13</v>
      </c>
      <c r="T25" t="s">
        <v>14</v>
      </c>
      <c r="U25">
        <v>5</v>
      </c>
      <c r="V25" t="s">
        <v>33</v>
      </c>
      <c r="W25" t="s">
        <v>33</v>
      </c>
      <c r="AB25" t="s">
        <v>34</v>
      </c>
      <c r="AP25" t="str">
        <f t="shared" si="3"/>
        <v>1968Male45-54</v>
      </c>
      <c r="AQ25">
        <v>1968</v>
      </c>
      <c r="AR25">
        <v>1968</v>
      </c>
      <c r="AS25" t="s">
        <v>13</v>
      </c>
      <c r="AT25" t="s">
        <v>14</v>
      </c>
      <c r="AU25" t="s">
        <v>21</v>
      </c>
      <c r="AV25" t="s">
        <v>22</v>
      </c>
      <c r="AW25">
        <v>108706</v>
      </c>
      <c r="AX25">
        <v>10995000</v>
      </c>
      <c r="AY25">
        <v>988.7</v>
      </c>
    </row>
    <row r="26" spans="1:51" x14ac:dyDescent="0.35">
      <c r="A26" t="s">
        <v>139</v>
      </c>
      <c r="N26" s="3" t="str">
        <f t="shared" si="1"/>
        <v>1969Female5-9 years</v>
      </c>
      <c r="O26">
        <v>1969</v>
      </c>
      <c r="P26">
        <v>1969</v>
      </c>
      <c r="Q26" t="s">
        <v>122</v>
      </c>
      <c r="R26" s="1">
        <v>44325</v>
      </c>
      <c r="S26" t="s">
        <v>11</v>
      </c>
      <c r="T26" t="s">
        <v>12</v>
      </c>
      <c r="U26">
        <v>1</v>
      </c>
      <c r="V26">
        <v>9932000</v>
      </c>
      <c r="W26" t="s">
        <v>123</v>
      </c>
      <c r="AB26" t="s">
        <v>139</v>
      </c>
      <c r="AP26" t="str">
        <f t="shared" si="3"/>
        <v>1968Male55-64</v>
      </c>
      <c r="AQ26">
        <v>1968</v>
      </c>
      <c r="AR26">
        <v>1968</v>
      </c>
      <c r="AS26" t="s">
        <v>13</v>
      </c>
      <c r="AT26" t="s">
        <v>14</v>
      </c>
      <c r="AU26" t="s">
        <v>23</v>
      </c>
      <c r="AV26" t="s">
        <v>24</v>
      </c>
      <c r="AW26">
        <v>201289</v>
      </c>
      <c r="AX26">
        <v>8587000</v>
      </c>
      <c r="AY26">
        <v>2344.1</v>
      </c>
    </row>
    <row r="27" spans="1:51" x14ac:dyDescent="0.35">
      <c r="A27" t="s">
        <v>36</v>
      </c>
      <c r="N27" s="3" t="str">
        <f t="shared" si="1"/>
        <v>1969Male5-9 years</v>
      </c>
      <c r="O27">
        <v>1969</v>
      </c>
      <c r="P27">
        <v>1969</v>
      </c>
      <c r="Q27" t="s">
        <v>122</v>
      </c>
      <c r="R27" s="1">
        <v>44325</v>
      </c>
      <c r="S27" t="s">
        <v>13</v>
      </c>
      <c r="T27" t="s">
        <v>14</v>
      </c>
      <c r="U27">
        <v>4</v>
      </c>
      <c r="V27">
        <v>10310000</v>
      </c>
      <c r="W27" t="s">
        <v>123</v>
      </c>
      <c r="AB27" t="s">
        <v>36</v>
      </c>
      <c r="AP27" t="str">
        <f t="shared" si="3"/>
        <v>1968Male65-74</v>
      </c>
      <c r="AQ27">
        <v>1968</v>
      </c>
      <c r="AR27">
        <v>1968</v>
      </c>
      <c r="AS27" t="s">
        <v>13</v>
      </c>
      <c r="AT27" t="s">
        <v>14</v>
      </c>
      <c r="AU27" t="s">
        <v>25</v>
      </c>
      <c r="AV27" t="s">
        <v>26</v>
      </c>
      <c r="AW27">
        <v>270936</v>
      </c>
      <c r="AX27">
        <v>5366000</v>
      </c>
      <c r="AY27">
        <v>5049.1000000000004</v>
      </c>
    </row>
    <row r="28" spans="1:51" x14ac:dyDescent="0.35">
      <c r="A28" t="s">
        <v>140</v>
      </c>
      <c r="N28" s="3" t="str">
        <f t="shared" si="1"/>
        <v>1969Female10-14 years</v>
      </c>
      <c r="O28">
        <v>1969</v>
      </c>
      <c r="P28">
        <v>1969</v>
      </c>
      <c r="Q28" t="s">
        <v>124</v>
      </c>
      <c r="R28" s="1">
        <v>44483</v>
      </c>
      <c r="S28" t="s">
        <v>11</v>
      </c>
      <c r="T28" t="s">
        <v>12</v>
      </c>
      <c r="U28">
        <v>40</v>
      </c>
      <c r="V28">
        <v>10128000</v>
      </c>
      <c r="W28">
        <v>0.4</v>
      </c>
      <c r="AB28" t="s">
        <v>91</v>
      </c>
      <c r="AP28" t="str">
        <f t="shared" si="3"/>
        <v>1968Male75-84</v>
      </c>
      <c r="AQ28">
        <v>1968</v>
      </c>
      <c r="AR28">
        <v>1968</v>
      </c>
      <c r="AS28" t="s">
        <v>13</v>
      </c>
      <c r="AT28" t="s">
        <v>14</v>
      </c>
      <c r="AU28" t="s">
        <v>27</v>
      </c>
      <c r="AV28" t="s">
        <v>28</v>
      </c>
      <c r="AW28">
        <v>246799</v>
      </c>
      <c r="AX28">
        <v>2416000</v>
      </c>
      <c r="AY28">
        <v>10215.200000000001</v>
      </c>
    </row>
    <row r="29" spans="1:51" x14ac:dyDescent="0.35">
      <c r="A29" t="s">
        <v>91</v>
      </c>
      <c r="N29" s="3" t="str">
        <f t="shared" si="1"/>
        <v>1969Male10-14 years</v>
      </c>
      <c r="O29">
        <v>1969</v>
      </c>
      <c r="P29">
        <v>1969</v>
      </c>
      <c r="Q29" t="s">
        <v>124</v>
      </c>
      <c r="R29" s="1">
        <v>44483</v>
      </c>
      <c r="S29" t="s">
        <v>13</v>
      </c>
      <c r="T29" t="s">
        <v>14</v>
      </c>
      <c r="U29">
        <v>91</v>
      </c>
      <c r="V29">
        <v>10513000</v>
      </c>
      <c r="W29">
        <v>0.9</v>
      </c>
      <c r="AB29" t="s">
        <v>39</v>
      </c>
      <c r="AP29" t="str">
        <f t="shared" si="3"/>
        <v>1968Male85+</v>
      </c>
      <c r="AQ29">
        <v>1968</v>
      </c>
      <c r="AR29">
        <v>1968</v>
      </c>
      <c r="AS29" t="s">
        <v>13</v>
      </c>
      <c r="AT29" t="s">
        <v>14</v>
      </c>
      <c r="AU29" t="s">
        <v>29</v>
      </c>
      <c r="AV29" t="s">
        <v>30</v>
      </c>
      <c r="AW29">
        <v>95621</v>
      </c>
      <c r="AX29">
        <v>440000</v>
      </c>
      <c r="AY29">
        <v>21732</v>
      </c>
    </row>
    <row r="30" spans="1:51" x14ac:dyDescent="0.35">
      <c r="A30" t="s">
        <v>39</v>
      </c>
      <c r="N30" s="3" t="str">
        <f t="shared" si="1"/>
        <v>1969Female15-19 years</v>
      </c>
      <c r="O30">
        <v>1969</v>
      </c>
      <c r="P30">
        <v>1969</v>
      </c>
      <c r="Q30" t="s">
        <v>125</v>
      </c>
      <c r="R30" t="s">
        <v>126</v>
      </c>
      <c r="S30" t="s">
        <v>11</v>
      </c>
      <c r="T30" t="s">
        <v>12</v>
      </c>
      <c r="U30">
        <v>249</v>
      </c>
      <c r="V30">
        <v>9234000</v>
      </c>
      <c r="W30">
        <v>2.7</v>
      </c>
      <c r="AB30" t="s">
        <v>40</v>
      </c>
      <c r="AP30" t="str">
        <f t="shared" si="3"/>
        <v>1968MaleNS</v>
      </c>
      <c r="AQ30">
        <v>1968</v>
      </c>
      <c r="AR30">
        <v>1968</v>
      </c>
      <c r="AS30" t="s">
        <v>13</v>
      </c>
      <c r="AT30" t="s">
        <v>14</v>
      </c>
      <c r="AU30" t="s">
        <v>31</v>
      </c>
      <c r="AV30" t="s">
        <v>32</v>
      </c>
      <c r="AW30">
        <v>410</v>
      </c>
      <c r="AX30" t="s">
        <v>33</v>
      </c>
      <c r="AY30" t="s">
        <v>33</v>
      </c>
    </row>
    <row r="31" spans="1:51" x14ac:dyDescent="0.35">
      <c r="A31" t="s">
        <v>40</v>
      </c>
      <c r="N31" s="3" t="str">
        <f t="shared" si="1"/>
        <v>1969Male15-19 years</v>
      </c>
      <c r="O31">
        <v>1969</v>
      </c>
      <c r="P31">
        <v>1969</v>
      </c>
      <c r="Q31" t="s">
        <v>125</v>
      </c>
      <c r="R31" t="s">
        <v>126</v>
      </c>
      <c r="S31" t="s">
        <v>13</v>
      </c>
      <c r="T31" t="s">
        <v>14</v>
      </c>
      <c r="U31">
        <v>796</v>
      </c>
      <c r="V31">
        <v>9387000</v>
      </c>
      <c r="W31">
        <v>8.5</v>
      </c>
      <c r="AB31" t="s">
        <v>41</v>
      </c>
      <c r="AP31" t="str">
        <f t="shared" si="3"/>
        <v>1969Female1</v>
      </c>
      <c r="AQ31">
        <v>1969</v>
      </c>
      <c r="AR31">
        <v>1969</v>
      </c>
      <c r="AS31" t="s">
        <v>11</v>
      </c>
      <c r="AT31" t="s">
        <v>12</v>
      </c>
      <c r="AU31" t="s">
        <v>167</v>
      </c>
      <c r="AV31">
        <v>1</v>
      </c>
      <c r="AW31">
        <v>31793</v>
      </c>
      <c r="AX31">
        <v>1753634</v>
      </c>
      <c r="AY31">
        <v>1813</v>
      </c>
    </row>
    <row r="32" spans="1:51" x14ac:dyDescent="0.35">
      <c r="A32" t="s">
        <v>41</v>
      </c>
      <c r="N32" s="3" t="str">
        <f t="shared" si="1"/>
        <v>1969Female20-24 years</v>
      </c>
      <c r="O32">
        <v>1969</v>
      </c>
      <c r="P32">
        <v>1969</v>
      </c>
      <c r="Q32" t="s">
        <v>127</v>
      </c>
      <c r="R32" t="s">
        <v>128</v>
      </c>
      <c r="S32" t="s">
        <v>11</v>
      </c>
      <c r="T32" t="s">
        <v>12</v>
      </c>
      <c r="U32">
        <v>410</v>
      </c>
      <c r="V32">
        <v>8187000</v>
      </c>
      <c r="W32">
        <v>5</v>
      </c>
      <c r="AB32" t="s">
        <v>92</v>
      </c>
      <c r="AP32" t="str">
        <f t="shared" si="3"/>
        <v>1969Female44200</v>
      </c>
      <c r="AQ32">
        <v>1969</v>
      </c>
      <c r="AR32">
        <v>1969</v>
      </c>
      <c r="AS32" t="s">
        <v>11</v>
      </c>
      <c r="AT32" t="s">
        <v>12</v>
      </c>
      <c r="AU32" t="s">
        <v>168</v>
      </c>
      <c r="AV32" s="1">
        <v>44200</v>
      </c>
      <c r="AW32">
        <v>5498</v>
      </c>
      <c r="AX32">
        <v>6852000</v>
      </c>
      <c r="AY32">
        <v>80.2</v>
      </c>
    </row>
    <row r="33" spans="1:51" x14ac:dyDescent="0.35">
      <c r="A33" t="s">
        <v>92</v>
      </c>
      <c r="N33" s="3" t="str">
        <f t="shared" si="1"/>
        <v>1969Male20-24 years</v>
      </c>
      <c r="O33">
        <v>1969</v>
      </c>
      <c r="P33">
        <v>1969</v>
      </c>
      <c r="Q33" t="s">
        <v>127</v>
      </c>
      <c r="R33" t="s">
        <v>128</v>
      </c>
      <c r="S33" t="s">
        <v>13</v>
      </c>
      <c r="T33" t="s">
        <v>14</v>
      </c>
      <c r="U33">
        <v>1276</v>
      </c>
      <c r="V33">
        <v>7580000</v>
      </c>
      <c r="W33">
        <v>16.8</v>
      </c>
      <c r="AB33" t="s">
        <v>42</v>
      </c>
      <c r="AP33" t="str">
        <f t="shared" si="3"/>
        <v>1969Female44325</v>
      </c>
      <c r="AQ33">
        <v>1969</v>
      </c>
      <c r="AR33">
        <v>1969</v>
      </c>
      <c r="AS33" t="s">
        <v>11</v>
      </c>
      <c r="AT33" t="s">
        <v>12</v>
      </c>
      <c r="AU33" t="s">
        <v>122</v>
      </c>
      <c r="AV33" s="1">
        <v>44325</v>
      </c>
      <c r="AW33">
        <v>3566</v>
      </c>
      <c r="AX33">
        <v>9932000</v>
      </c>
      <c r="AY33">
        <v>35.9</v>
      </c>
    </row>
    <row r="34" spans="1:51" x14ac:dyDescent="0.35">
      <c r="A34" t="s">
        <v>42</v>
      </c>
      <c r="N34" s="3" t="str">
        <f t="shared" si="1"/>
        <v>1969Female25-34 years</v>
      </c>
      <c r="O34">
        <v>1969</v>
      </c>
      <c r="P34">
        <v>1969</v>
      </c>
      <c r="Q34" t="s">
        <v>17</v>
      </c>
      <c r="R34" t="s">
        <v>18</v>
      </c>
      <c r="S34" t="s">
        <v>11</v>
      </c>
      <c r="T34" t="s">
        <v>12</v>
      </c>
      <c r="U34">
        <v>970</v>
      </c>
      <c r="V34">
        <v>12464000</v>
      </c>
      <c r="W34">
        <v>7.8</v>
      </c>
      <c r="AB34" t="s">
        <v>34</v>
      </c>
      <c r="AP34" t="str">
        <f t="shared" si="3"/>
        <v>1969Female44483</v>
      </c>
      <c r="AQ34">
        <v>1969</v>
      </c>
      <c r="AR34">
        <v>1969</v>
      </c>
      <c r="AS34" t="s">
        <v>11</v>
      </c>
      <c r="AT34" t="s">
        <v>12</v>
      </c>
      <c r="AU34" t="s">
        <v>124</v>
      </c>
      <c r="AV34" s="1">
        <v>44483</v>
      </c>
      <c r="AW34">
        <v>3135</v>
      </c>
      <c r="AX34">
        <v>10128000</v>
      </c>
      <c r="AY34">
        <v>31</v>
      </c>
    </row>
    <row r="35" spans="1:51" x14ac:dyDescent="0.35">
      <c r="A35" t="s">
        <v>34</v>
      </c>
      <c r="N35" s="3" t="str">
        <f t="shared" si="1"/>
        <v>1969Male25-34 years</v>
      </c>
      <c r="O35">
        <v>1969</v>
      </c>
      <c r="P35">
        <v>1969</v>
      </c>
      <c r="Q35" t="s">
        <v>17</v>
      </c>
      <c r="R35" t="s">
        <v>18</v>
      </c>
      <c r="S35" t="s">
        <v>13</v>
      </c>
      <c r="T35" t="s">
        <v>14</v>
      </c>
      <c r="U35">
        <v>2185</v>
      </c>
      <c r="V35">
        <v>11942000</v>
      </c>
      <c r="W35">
        <v>18.3</v>
      </c>
      <c r="AB35" t="s">
        <v>104</v>
      </c>
      <c r="AP35" t="str">
        <f t="shared" si="3"/>
        <v>1969Female15-19</v>
      </c>
      <c r="AQ35">
        <v>1969</v>
      </c>
      <c r="AR35">
        <v>1969</v>
      </c>
      <c r="AS35" t="s">
        <v>11</v>
      </c>
      <c r="AT35" t="s">
        <v>12</v>
      </c>
      <c r="AU35" t="s">
        <v>125</v>
      </c>
      <c r="AV35" t="s">
        <v>126</v>
      </c>
      <c r="AW35">
        <v>5825</v>
      </c>
      <c r="AX35">
        <v>9234000</v>
      </c>
      <c r="AY35">
        <v>63.1</v>
      </c>
    </row>
    <row r="36" spans="1:51" x14ac:dyDescent="0.35">
      <c r="A36" t="s">
        <v>104</v>
      </c>
      <c r="N36" s="3" t="str">
        <f t="shared" si="1"/>
        <v>1969Female35-44 years</v>
      </c>
      <c r="O36">
        <v>1969</v>
      </c>
      <c r="P36">
        <v>1969</v>
      </c>
      <c r="Q36" t="s">
        <v>19</v>
      </c>
      <c r="R36" t="s">
        <v>20</v>
      </c>
      <c r="S36" t="s">
        <v>11</v>
      </c>
      <c r="T36" t="s">
        <v>12</v>
      </c>
      <c r="U36">
        <v>1397</v>
      </c>
      <c r="V36">
        <v>11947000</v>
      </c>
      <c r="W36">
        <v>11.7</v>
      </c>
      <c r="AB36" t="s">
        <v>34</v>
      </c>
      <c r="AP36" t="str">
        <f t="shared" si="3"/>
        <v>1969Female20-24</v>
      </c>
      <c r="AQ36">
        <v>1969</v>
      </c>
      <c r="AR36">
        <v>1969</v>
      </c>
      <c r="AS36" t="s">
        <v>11</v>
      </c>
      <c r="AT36" t="s">
        <v>12</v>
      </c>
      <c r="AU36" t="s">
        <v>127</v>
      </c>
      <c r="AV36" t="s">
        <v>128</v>
      </c>
      <c r="AW36">
        <v>6093</v>
      </c>
      <c r="AX36">
        <v>8187000</v>
      </c>
      <c r="AY36">
        <v>74.400000000000006</v>
      </c>
    </row>
    <row r="37" spans="1:51" x14ac:dyDescent="0.35">
      <c r="A37" t="s">
        <v>34</v>
      </c>
      <c r="N37" s="3" t="str">
        <f t="shared" si="1"/>
        <v>1969Male35-44 years</v>
      </c>
      <c r="O37">
        <v>1969</v>
      </c>
      <c r="P37">
        <v>1969</v>
      </c>
      <c r="Q37" t="s">
        <v>19</v>
      </c>
      <c r="R37" t="s">
        <v>20</v>
      </c>
      <c r="S37" t="s">
        <v>13</v>
      </c>
      <c r="T37" t="s">
        <v>14</v>
      </c>
      <c r="U37">
        <v>2450</v>
      </c>
      <c r="V37">
        <v>11295000</v>
      </c>
      <c r="W37">
        <v>21.7</v>
      </c>
      <c r="AB37" t="s">
        <v>185</v>
      </c>
      <c r="AP37" t="str">
        <f t="shared" si="3"/>
        <v>1969Female25-34</v>
      </c>
      <c r="AQ37">
        <v>1969</v>
      </c>
      <c r="AR37">
        <v>1969</v>
      </c>
      <c r="AS37" t="s">
        <v>11</v>
      </c>
      <c r="AT37" t="s">
        <v>12</v>
      </c>
      <c r="AU37" t="s">
        <v>17</v>
      </c>
      <c r="AV37" t="s">
        <v>18</v>
      </c>
      <c r="AW37">
        <v>12789</v>
      </c>
      <c r="AX37">
        <v>12464000</v>
      </c>
      <c r="AY37">
        <v>102.6</v>
      </c>
    </row>
    <row r="38" spans="1:51" x14ac:dyDescent="0.35">
      <c r="A38" t="s">
        <v>141</v>
      </c>
      <c r="N38" s="3" t="str">
        <f t="shared" si="1"/>
        <v>1969Female45-54 years</v>
      </c>
      <c r="O38">
        <v>1969</v>
      </c>
      <c r="P38">
        <v>1969</v>
      </c>
      <c r="Q38" t="s">
        <v>21</v>
      </c>
      <c r="R38" t="s">
        <v>22</v>
      </c>
      <c r="S38" t="s">
        <v>11</v>
      </c>
      <c r="T38" t="s">
        <v>12</v>
      </c>
      <c r="U38">
        <v>1470</v>
      </c>
      <c r="V38">
        <v>11906000</v>
      </c>
      <c r="W38">
        <v>12.3</v>
      </c>
      <c r="AB38" t="s">
        <v>34</v>
      </c>
      <c r="AP38" t="str">
        <f t="shared" si="3"/>
        <v>1969Female35-44</v>
      </c>
      <c r="AQ38">
        <v>1969</v>
      </c>
      <c r="AR38">
        <v>1969</v>
      </c>
      <c r="AS38" t="s">
        <v>11</v>
      </c>
      <c r="AT38" t="s">
        <v>12</v>
      </c>
      <c r="AU38" t="s">
        <v>19</v>
      </c>
      <c r="AV38" t="s">
        <v>20</v>
      </c>
      <c r="AW38">
        <v>28316</v>
      </c>
      <c r="AX38">
        <v>11947000</v>
      </c>
      <c r="AY38">
        <v>237</v>
      </c>
    </row>
    <row r="39" spans="1:51" x14ac:dyDescent="0.35">
      <c r="A39" t="s">
        <v>34</v>
      </c>
      <c r="N39" s="3" t="str">
        <f t="shared" si="1"/>
        <v>1969Male45-54 years</v>
      </c>
      <c r="O39">
        <v>1969</v>
      </c>
      <c r="P39">
        <v>1969</v>
      </c>
      <c r="Q39" t="s">
        <v>21</v>
      </c>
      <c r="R39" t="s">
        <v>22</v>
      </c>
      <c r="S39" t="s">
        <v>13</v>
      </c>
      <c r="T39" t="s">
        <v>14</v>
      </c>
      <c r="U39">
        <v>3020</v>
      </c>
      <c r="V39">
        <v>11112000</v>
      </c>
      <c r="W39">
        <v>27.2</v>
      </c>
      <c r="AB39" t="s">
        <v>106</v>
      </c>
      <c r="AP39" t="str">
        <f t="shared" si="3"/>
        <v>1969Female45-54</v>
      </c>
      <c r="AQ39">
        <v>1969</v>
      </c>
      <c r="AR39">
        <v>1969</v>
      </c>
      <c r="AS39" t="s">
        <v>11</v>
      </c>
      <c r="AT39" t="s">
        <v>12</v>
      </c>
      <c r="AU39" t="s">
        <v>21</v>
      </c>
      <c r="AV39" t="s">
        <v>22</v>
      </c>
      <c r="AW39">
        <v>61076</v>
      </c>
      <c r="AX39">
        <v>11906000</v>
      </c>
      <c r="AY39">
        <v>513</v>
      </c>
    </row>
    <row r="40" spans="1:51" x14ac:dyDescent="0.35">
      <c r="A40" t="s">
        <v>106</v>
      </c>
      <c r="N40" s="3" t="str">
        <f t="shared" si="1"/>
        <v>1969Female55-64 years</v>
      </c>
      <c r="O40">
        <v>1969</v>
      </c>
      <c r="P40">
        <v>1969</v>
      </c>
      <c r="Q40" t="s">
        <v>23</v>
      </c>
      <c r="R40" t="s">
        <v>24</v>
      </c>
      <c r="S40" t="s">
        <v>11</v>
      </c>
      <c r="T40" t="s">
        <v>12</v>
      </c>
      <c r="U40">
        <v>1051</v>
      </c>
      <c r="V40">
        <v>9678000</v>
      </c>
      <c r="W40">
        <v>10.9</v>
      </c>
      <c r="AB40" t="s">
        <v>142</v>
      </c>
      <c r="AP40" t="str">
        <f t="shared" si="3"/>
        <v>1969Female55-64</v>
      </c>
      <c r="AQ40">
        <v>1969</v>
      </c>
      <c r="AR40">
        <v>1969</v>
      </c>
      <c r="AS40" t="s">
        <v>11</v>
      </c>
      <c r="AT40" t="s">
        <v>12</v>
      </c>
      <c r="AU40" t="s">
        <v>23</v>
      </c>
      <c r="AV40" t="s">
        <v>24</v>
      </c>
      <c r="AW40">
        <v>105939</v>
      </c>
      <c r="AX40">
        <v>9678000</v>
      </c>
      <c r="AY40">
        <v>1094.5999999999999</v>
      </c>
    </row>
    <row r="41" spans="1:51" x14ac:dyDescent="0.35">
      <c r="A41" t="s">
        <v>142</v>
      </c>
      <c r="N41" s="3" t="str">
        <f t="shared" si="1"/>
        <v>1969Male55-64 years</v>
      </c>
      <c r="O41">
        <v>1969</v>
      </c>
      <c r="P41">
        <v>1969</v>
      </c>
      <c r="Q41" t="s">
        <v>23</v>
      </c>
      <c r="R41" t="s">
        <v>24</v>
      </c>
      <c r="S41" t="s">
        <v>13</v>
      </c>
      <c r="T41" t="s">
        <v>14</v>
      </c>
      <c r="U41">
        <v>2824</v>
      </c>
      <c r="V41">
        <v>8711000</v>
      </c>
      <c r="W41">
        <v>32.4</v>
      </c>
      <c r="AB41" t="s">
        <v>186</v>
      </c>
      <c r="AP41" t="str">
        <f t="shared" si="3"/>
        <v>1969Female65-74</v>
      </c>
      <c r="AQ41">
        <v>1969</v>
      </c>
      <c r="AR41">
        <v>1969</v>
      </c>
      <c r="AS41" t="s">
        <v>11</v>
      </c>
      <c r="AT41" t="s">
        <v>12</v>
      </c>
      <c r="AU41" t="s">
        <v>25</v>
      </c>
      <c r="AV41" t="s">
        <v>26</v>
      </c>
      <c r="AW41">
        <v>180578</v>
      </c>
      <c r="AX41">
        <v>6905000</v>
      </c>
      <c r="AY41">
        <v>2615.1999999999998</v>
      </c>
    </row>
    <row r="42" spans="1:51" x14ac:dyDescent="0.35">
      <c r="A42" t="s">
        <v>143</v>
      </c>
      <c r="N42" s="3" t="str">
        <f t="shared" si="1"/>
        <v>1969Female65-74 years</v>
      </c>
      <c r="O42">
        <v>1969</v>
      </c>
      <c r="P42">
        <v>1969</v>
      </c>
      <c r="Q42" t="s">
        <v>25</v>
      </c>
      <c r="R42" t="s">
        <v>26</v>
      </c>
      <c r="S42" t="s">
        <v>11</v>
      </c>
      <c r="T42" t="s">
        <v>12</v>
      </c>
      <c r="U42">
        <v>616</v>
      </c>
      <c r="V42">
        <v>6905000</v>
      </c>
      <c r="W42">
        <v>8.9</v>
      </c>
      <c r="AB42" t="s">
        <v>34</v>
      </c>
      <c r="AP42" t="str">
        <f t="shared" si="3"/>
        <v>1969Female75-84</v>
      </c>
      <c r="AQ42">
        <v>1969</v>
      </c>
      <c r="AR42">
        <v>1969</v>
      </c>
      <c r="AS42" t="s">
        <v>11</v>
      </c>
      <c r="AT42" t="s">
        <v>12</v>
      </c>
      <c r="AU42" t="s">
        <v>27</v>
      </c>
      <c r="AV42" t="s">
        <v>28</v>
      </c>
      <c r="AW42">
        <v>246015</v>
      </c>
      <c r="AX42">
        <v>3631000</v>
      </c>
      <c r="AY42">
        <v>6775.4</v>
      </c>
    </row>
    <row r="43" spans="1:51" x14ac:dyDescent="0.35">
      <c r="A43" t="s">
        <v>34</v>
      </c>
      <c r="N43" s="3" t="str">
        <f t="shared" si="1"/>
        <v>1969Male65-74 years</v>
      </c>
      <c r="O43">
        <v>1969</v>
      </c>
      <c r="P43">
        <v>1969</v>
      </c>
      <c r="Q43" t="s">
        <v>25</v>
      </c>
      <c r="R43" t="s">
        <v>26</v>
      </c>
      <c r="S43" t="s">
        <v>13</v>
      </c>
      <c r="T43" t="s">
        <v>14</v>
      </c>
      <c r="U43">
        <v>1862</v>
      </c>
      <c r="V43">
        <v>5396000</v>
      </c>
      <c r="W43">
        <v>34.5</v>
      </c>
      <c r="AB43" t="s">
        <v>52</v>
      </c>
      <c r="AP43" t="str">
        <f t="shared" si="3"/>
        <v>1969Female85+</v>
      </c>
      <c r="AQ43">
        <v>1969</v>
      </c>
      <c r="AR43">
        <v>1969</v>
      </c>
      <c r="AS43" t="s">
        <v>11</v>
      </c>
      <c r="AT43" t="s">
        <v>12</v>
      </c>
      <c r="AU43" t="s">
        <v>29</v>
      </c>
      <c r="AV43" t="s">
        <v>30</v>
      </c>
      <c r="AW43">
        <v>150182</v>
      </c>
      <c r="AX43">
        <v>848000</v>
      </c>
      <c r="AY43">
        <v>17710.099999999999</v>
      </c>
    </row>
    <row r="44" spans="1:51" x14ac:dyDescent="0.35">
      <c r="A44" t="s">
        <v>52</v>
      </c>
      <c r="N44" s="3" t="str">
        <f t="shared" si="1"/>
        <v>1969Female75-84 years</v>
      </c>
      <c r="O44">
        <v>1969</v>
      </c>
      <c r="P44">
        <v>1969</v>
      </c>
      <c r="Q44" t="s">
        <v>27</v>
      </c>
      <c r="R44" t="s">
        <v>28</v>
      </c>
      <c r="S44" t="s">
        <v>11</v>
      </c>
      <c r="T44" t="s">
        <v>12</v>
      </c>
      <c r="U44">
        <v>264</v>
      </c>
      <c r="V44">
        <v>3631000</v>
      </c>
      <c r="W44">
        <v>7.3</v>
      </c>
      <c r="AB44" t="s">
        <v>144</v>
      </c>
      <c r="AP44" t="str">
        <f t="shared" si="3"/>
        <v>1969FemaleNS</v>
      </c>
      <c r="AQ44">
        <v>1969</v>
      </c>
      <c r="AR44">
        <v>1969</v>
      </c>
      <c r="AS44" t="s">
        <v>11</v>
      </c>
      <c r="AT44" t="s">
        <v>12</v>
      </c>
      <c r="AU44" t="s">
        <v>31</v>
      </c>
      <c r="AV44" t="s">
        <v>32</v>
      </c>
      <c r="AW44">
        <v>259</v>
      </c>
      <c r="AX44" t="s">
        <v>33</v>
      </c>
      <c r="AY44" t="s">
        <v>33</v>
      </c>
    </row>
    <row r="45" spans="1:51" x14ac:dyDescent="0.35">
      <c r="A45" t="s">
        <v>144</v>
      </c>
      <c r="N45" s="3" t="str">
        <f t="shared" si="1"/>
        <v>1969Male75-84 years</v>
      </c>
      <c r="O45">
        <v>1969</v>
      </c>
      <c r="P45">
        <v>1969</v>
      </c>
      <c r="Q45" t="s">
        <v>27</v>
      </c>
      <c r="R45" t="s">
        <v>28</v>
      </c>
      <c r="S45" t="s">
        <v>13</v>
      </c>
      <c r="T45" t="s">
        <v>14</v>
      </c>
      <c r="U45">
        <v>1114</v>
      </c>
      <c r="V45">
        <v>2440000</v>
      </c>
      <c r="W45">
        <v>45.7</v>
      </c>
      <c r="AB45" t="s">
        <v>145</v>
      </c>
      <c r="AP45" t="str">
        <f t="shared" si="3"/>
        <v>1969Male1</v>
      </c>
      <c r="AQ45">
        <v>1969</v>
      </c>
      <c r="AR45">
        <v>1969</v>
      </c>
      <c r="AS45" t="s">
        <v>13</v>
      </c>
      <c r="AT45" t="s">
        <v>14</v>
      </c>
      <c r="AU45" t="s">
        <v>167</v>
      </c>
      <c r="AV45">
        <v>1</v>
      </c>
      <c r="AW45">
        <v>43280</v>
      </c>
      <c r="AX45">
        <v>1846572</v>
      </c>
      <c r="AY45">
        <v>2343.8000000000002</v>
      </c>
    </row>
    <row r="46" spans="1:51" x14ac:dyDescent="0.35">
      <c r="A46" t="s">
        <v>145</v>
      </c>
      <c r="N46" s="3" t="str">
        <f t="shared" si="1"/>
        <v>1969Female85+ years</v>
      </c>
      <c r="O46">
        <v>1969</v>
      </c>
      <c r="P46">
        <v>1969</v>
      </c>
      <c r="Q46" t="s">
        <v>29</v>
      </c>
      <c r="R46" t="s">
        <v>30</v>
      </c>
      <c r="S46" t="s">
        <v>11</v>
      </c>
      <c r="T46" t="s">
        <v>12</v>
      </c>
      <c r="U46">
        <v>35</v>
      </c>
      <c r="V46">
        <v>848000</v>
      </c>
      <c r="W46">
        <v>4.0999999999999996</v>
      </c>
      <c r="AB46" t="s">
        <v>146</v>
      </c>
      <c r="AP46" t="str">
        <f t="shared" si="3"/>
        <v>1969Male44200</v>
      </c>
      <c r="AQ46">
        <v>1969</v>
      </c>
      <c r="AR46">
        <v>1969</v>
      </c>
      <c r="AS46" t="s">
        <v>13</v>
      </c>
      <c r="AT46" t="s">
        <v>14</v>
      </c>
      <c r="AU46" t="s">
        <v>168</v>
      </c>
      <c r="AV46" s="1">
        <v>44200</v>
      </c>
      <c r="AW46">
        <v>6792</v>
      </c>
      <c r="AX46">
        <v>7111000</v>
      </c>
      <c r="AY46">
        <v>95.5</v>
      </c>
    </row>
    <row r="47" spans="1:51" x14ac:dyDescent="0.35">
      <c r="A47" t="s">
        <v>146</v>
      </c>
      <c r="N47" s="3" t="str">
        <f t="shared" si="1"/>
        <v>1969Male85+ years</v>
      </c>
      <c r="O47">
        <v>1969</v>
      </c>
      <c r="P47">
        <v>1969</v>
      </c>
      <c r="Q47" t="s">
        <v>29</v>
      </c>
      <c r="R47" t="s">
        <v>30</v>
      </c>
      <c r="S47" t="s">
        <v>13</v>
      </c>
      <c r="T47" t="s">
        <v>14</v>
      </c>
      <c r="U47">
        <v>232</v>
      </c>
      <c r="V47">
        <v>459000</v>
      </c>
      <c r="W47">
        <v>50.5</v>
      </c>
      <c r="AB47" t="s">
        <v>147</v>
      </c>
      <c r="AP47" t="str">
        <f t="shared" si="3"/>
        <v>1969Male44325</v>
      </c>
      <c r="AQ47">
        <v>1969</v>
      </c>
      <c r="AR47">
        <v>1969</v>
      </c>
      <c r="AS47" t="s">
        <v>13</v>
      </c>
      <c r="AT47" t="s">
        <v>14</v>
      </c>
      <c r="AU47" t="s">
        <v>122</v>
      </c>
      <c r="AV47" s="1">
        <v>44325</v>
      </c>
      <c r="AW47">
        <v>5335</v>
      </c>
      <c r="AX47">
        <v>10310000</v>
      </c>
      <c r="AY47">
        <v>51.7</v>
      </c>
    </row>
    <row r="48" spans="1:51" x14ac:dyDescent="0.35">
      <c r="A48" t="s">
        <v>147</v>
      </c>
      <c r="N48" s="3" t="str">
        <f t="shared" si="1"/>
        <v>1969FemaleNot Stated</v>
      </c>
      <c r="O48">
        <v>1969</v>
      </c>
      <c r="P48">
        <v>1969</v>
      </c>
      <c r="Q48" t="s">
        <v>31</v>
      </c>
      <c r="R48" t="s">
        <v>32</v>
      </c>
      <c r="S48" t="s">
        <v>11</v>
      </c>
      <c r="T48" t="s">
        <v>12</v>
      </c>
      <c r="U48">
        <v>4</v>
      </c>
      <c r="V48" t="s">
        <v>33</v>
      </c>
      <c r="W48" t="s">
        <v>33</v>
      </c>
      <c r="AB48" t="s">
        <v>110</v>
      </c>
      <c r="AP48" t="str">
        <f t="shared" si="3"/>
        <v>1969Male44483</v>
      </c>
      <c r="AQ48">
        <v>1969</v>
      </c>
      <c r="AR48">
        <v>1969</v>
      </c>
      <c r="AS48" t="s">
        <v>13</v>
      </c>
      <c r="AT48" t="s">
        <v>14</v>
      </c>
      <c r="AU48" t="s">
        <v>124</v>
      </c>
      <c r="AV48" s="1">
        <v>44483</v>
      </c>
      <c r="AW48">
        <v>5395</v>
      </c>
      <c r="AX48">
        <v>10513000</v>
      </c>
      <c r="AY48">
        <v>51.3</v>
      </c>
    </row>
    <row r="49" spans="1:51" x14ac:dyDescent="0.35">
      <c r="A49" t="s">
        <v>110</v>
      </c>
      <c r="N49" s="3" t="str">
        <f t="shared" si="1"/>
        <v>1969MaleNot Stated</v>
      </c>
      <c r="O49">
        <v>1969</v>
      </c>
      <c r="P49">
        <v>1969</v>
      </c>
      <c r="Q49" t="s">
        <v>31</v>
      </c>
      <c r="R49" t="s">
        <v>32</v>
      </c>
      <c r="S49" t="s">
        <v>13</v>
      </c>
      <c r="T49" t="s">
        <v>14</v>
      </c>
      <c r="U49">
        <v>3</v>
      </c>
      <c r="V49" t="s">
        <v>33</v>
      </c>
      <c r="W49" t="s">
        <v>33</v>
      </c>
      <c r="AB49" t="s">
        <v>148</v>
      </c>
      <c r="AP49" t="str">
        <f t="shared" si="3"/>
        <v>1969Male15-19</v>
      </c>
      <c r="AQ49">
        <v>1969</v>
      </c>
      <c r="AR49">
        <v>1969</v>
      </c>
      <c r="AS49" t="s">
        <v>13</v>
      </c>
      <c r="AT49" t="s">
        <v>14</v>
      </c>
      <c r="AU49" t="s">
        <v>125</v>
      </c>
      <c r="AV49" t="s">
        <v>126</v>
      </c>
      <c r="AW49">
        <v>15316</v>
      </c>
      <c r="AX49">
        <v>9387000</v>
      </c>
      <c r="AY49">
        <v>163.19999999999999</v>
      </c>
    </row>
    <row r="50" spans="1:51" x14ac:dyDescent="0.35">
      <c r="A50" t="s">
        <v>148</v>
      </c>
      <c r="N50" s="3" t="str">
        <f t="shared" si="1"/>
        <v>1970Male5-9 years</v>
      </c>
      <c r="O50">
        <v>1970</v>
      </c>
      <c r="P50">
        <v>1970</v>
      </c>
      <c r="Q50" t="s">
        <v>122</v>
      </c>
      <c r="R50" s="1">
        <v>44325</v>
      </c>
      <c r="S50" t="s">
        <v>13</v>
      </c>
      <c r="T50" t="s">
        <v>14</v>
      </c>
      <c r="U50">
        <v>2</v>
      </c>
      <c r="V50">
        <v>10168496</v>
      </c>
      <c r="W50" t="s">
        <v>123</v>
      </c>
      <c r="AB50" t="s">
        <v>112</v>
      </c>
      <c r="AP50" t="str">
        <f t="shared" si="3"/>
        <v>1969Male20-24</v>
      </c>
      <c r="AQ50">
        <v>1969</v>
      </c>
      <c r="AR50">
        <v>1969</v>
      </c>
      <c r="AS50" t="s">
        <v>13</v>
      </c>
      <c r="AT50" t="s">
        <v>14</v>
      </c>
      <c r="AU50" t="s">
        <v>127</v>
      </c>
      <c r="AV50" t="s">
        <v>128</v>
      </c>
      <c r="AW50">
        <v>17188</v>
      </c>
      <c r="AX50">
        <v>7580000</v>
      </c>
      <c r="AY50">
        <v>226.8</v>
      </c>
    </row>
    <row r="51" spans="1:51" x14ac:dyDescent="0.35">
      <c r="A51" t="s">
        <v>112</v>
      </c>
      <c r="N51" s="3" t="str">
        <f t="shared" si="1"/>
        <v>1970Female10-14 years</v>
      </c>
      <c r="O51">
        <v>1970</v>
      </c>
      <c r="P51">
        <v>1970</v>
      </c>
      <c r="Q51" t="s">
        <v>124</v>
      </c>
      <c r="R51" s="1">
        <v>44483</v>
      </c>
      <c r="S51" t="s">
        <v>11</v>
      </c>
      <c r="T51" t="s">
        <v>12</v>
      </c>
      <c r="U51">
        <v>30</v>
      </c>
      <c r="V51">
        <v>10198731</v>
      </c>
      <c r="W51">
        <v>0.3</v>
      </c>
      <c r="AB51" t="s">
        <v>149</v>
      </c>
      <c r="AP51" t="str">
        <f t="shared" si="3"/>
        <v>1969Male25-34</v>
      </c>
      <c r="AQ51">
        <v>1969</v>
      </c>
      <c r="AR51">
        <v>1969</v>
      </c>
      <c r="AS51" t="s">
        <v>13</v>
      </c>
      <c r="AT51" t="s">
        <v>14</v>
      </c>
      <c r="AU51" t="s">
        <v>17</v>
      </c>
      <c r="AV51" t="s">
        <v>18</v>
      </c>
      <c r="AW51">
        <v>25935</v>
      </c>
      <c r="AX51">
        <v>11942000</v>
      </c>
      <c r="AY51">
        <v>217.2</v>
      </c>
    </row>
    <row r="52" spans="1:51" x14ac:dyDescent="0.35">
      <c r="A52" t="s">
        <v>149</v>
      </c>
      <c r="N52" s="3" t="str">
        <f t="shared" si="1"/>
        <v>1970Male10-14 years</v>
      </c>
      <c r="O52">
        <v>1970</v>
      </c>
      <c r="P52">
        <v>1970</v>
      </c>
      <c r="Q52" t="s">
        <v>124</v>
      </c>
      <c r="R52" s="1">
        <v>44483</v>
      </c>
      <c r="S52" t="s">
        <v>13</v>
      </c>
      <c r="T52" t="s">
        <v>14</v>
      </c>
      <c r="U52">
        <v>100</v>
      </c>
      <c r="V52">
        <v>10590737</v>
      </c>
      <c r="W52">
        <v>0.9</v>
      </c>
      <c r="AB52" t="s">
        <v>150</v>
      </c>
      <c r="AP52" t="str">
        <f t="shared" si="3"/>
        <v>1969Male35-44</v>
      </c>
      <c r="AQ52">
        <v>1969</v>
      </c>
      <c r="AR52">
        <v>1969</v>
      </c>
      <c r="AS52" t="s">
        <v>13</v>
      </c>
      <c r="AT52" t="s">
        <v>14</v>
      </c>
      <c r="AU52" t="s">
        <v>19</v>
      </c>
      <c r="AV52" t="s">
        <v>20</v>
      </c>
      <c r="AW52">
        <v>46394</v>
      </c>
      <c r="AX52">
        <v>11295000</v>
      </c>
      <c r="AY52">
        <v>410.7</v>
      </c>
    </row>
    <row r="53" spans="1:51" x14ac:dyDescent="0.35">
      <c r="A53" t="s">
        <v>150</v>
      </c>
      <c r="N53" s="3" t="str">
        <f t="shared" si="1"/>
        <v>1970Female15-19 years</v>
      </c>
      <c r="O53">
        <v>1970</v>
      </c>
      <c r="P53">
        <v>1970</v>
      </c>
      <c r="Q53" t="s">
        <v>125</v>
      </c>
      <c r="R53" t="s">
        <v>126</v>
      </c>
      <c r="S53" t="s">
        <v>11</v>
      </c>
      <c r="T53" t="s">
        <v>12</v>
      </c>
      <c r="U53">
        <v>272</v>
      </c>
      <c r="V53">
        <v>9436501</v>
      </c>
      <c r="W53">
        <v>2.9</v>
      </c>
      <c r="AB53" t="s">
        <v>119</v>
      </c>
      <c r="AP53" t="str">
        <f t="shared" si="3"/>
        <v>1969Male45-54</v>
      </c>
      <c r="AQ53">
        <v>1969</v>
      </c>
      <c r="AR53">
        <v>1969</v>
      </c>
      <c r="AS53" t="s">
        <v>13</v>
      </c>
      <c r="AT53" t="s">
        <v>14</v>
      </c>
      <c r="AU53" t="s">
        <v>21</v>
      </c>
      <c r="AV53" t="s">
        <v>22</v>
      </c>
      <c r="AW53">
        <v>107548</v>
      </c>
      <c r="AX53">
        <v>11112000</v>
      </c>
      <c r="AY53">
        <v>967.9</v>
      </c>
    </row>
    <row r="54" spans="1:51" x14ac:dyDescent="0.35">
      <c r="A54" t="s">
        <v>119</v>
      </c>
      <c r="N54" s="3" t="str">
        <f t="shared" si="1"/>
        <v>1970Male15-19 years</v>
      </c>
      <c r="O54">
        <v>1970</v>
      </c>
      <c r="P54">
        <v>1970</v>
      </c>
      <c r="Q54" t="s">
        <v>125</v>
      </c>
      <c r="R54" t="s">
        <v>126</v>
      </c>
      <c r="S54" t="s">
        <v>13</v>
      </c>
      <c r="T54" t="s">
        <v>14</v>
      </c>
      <c r="U54">
        <v>851</v>
      </c>
      <c r="V54">
        <v>9633847</v>
      </c>
      <c r="W54">
        <v>8.8000000000000007</v>
      </c>
      <c r="AP54" t="str">
        <f t="shared" si="3"/>
        <v>1969Male55-64</v>
      </c>
      <c r="AQ54">
        <v>1969</v>
      </c>
      <c r="AR54">
        <v>1969</v>
      </c>
      <c r="AS54" t="s">
        <v>13</v>
      </c>
      <c r="AT54" t="s">
        <v>14</v>
      </c>
      <c r="AU54" t="s">
        <v>23</v>
      </c>
      <c r="AV54" t="s">
        <v>24</v>
      </c>
      <c r="AW54">
        <v>199565</v>
      </c>
      <c r="AX54">
        <v>8711000</v>
      </c>
      <c r="AY54">
        <v>2291</v>
      </c>
    </row>
    <row r="55" spans="1:51" x14ac:dyDescent="0.35">
      <c r="N55" s="3" t="str">
        <f t="shared" si="1"/>
        <v>1970Female20-24 years</v>
      </c>
      <c r="O55">
        <v>1970</v>
      </c>
      <c r="P55">
        <v>1970</v>
      </c>
      <c r="Q55" t="s">
        <v>127</v>
      </c>
      <c r="R55" t="s">
        <v>128</v>
      </c>
      <c r="S55" t="s">
        <v>11</v>
      </c>
      <c r="T55" t="s">
        <v>12</v>
      </c>
      <c r="U55">
        <v>478</v>
      </c>
      <c r="V55">
        <v>8453752</v>
      </c>
      <c r="W55">
        <v>5.7</v>
      </c>
      <c r="AP55" t="str">
        <f t="shared" si="3"/>
        <v>1969Male65-74</v>
      </c>
      <c r="AQ55">
        <v>1969</v>
      </c>
      <c r="AR55">
        <v>1969</v>
      </c>
      <c r="AS55" t="s">
        <v>13</v>
      </c>
      <c r="AT55" t="s">
        <v>14</v>
      </c>
      <c r="AU55" t="s">
        <v>25</v>
      </c>
      <c r="AV55" t="s">
        <v>26</v>
      </c>
      <c r="AW55">
        <v>266286</v>
      </c>
      <c r="AX55">
        <v>5396000</v>
      </c>
      <c r="AY55">
        <v>4934.8999999999996</v>
      </c>
    </row>
    <row r="56" spans="1:51" x14ac:dyDescent="0.35">
      <c r="N56" s="3" t="str">
        <f t="shared" si="1"/>
        <v>1970Male20-24 years</v>
      </c>
      <c r="O56">
        <v>1970</v>
      </c>
      <c r="P56">
        <v>1970</v>
      </c>
      <c r="Q56" t="s">
        <v>127</v>
      </c>
      <c r="R56" t="s">
        <v>128</v>
      </c>
      <c r="S56" t="s">
        <v>13</v>
      </c>
      <c r="T56" t="s">
        <v>14</v>
      </c>
      <c r="U56">
        <v>1527</v>
      </c>
      <c r="V56">
        <v>7917269</v>
      </c>
      <c r="W56">
        <v>19.3</v>
      </c>
      <c r="AP56" t="str">
        <f t="shared" si="3"/>
        <v>1969Male75-84</v>
      </c>
      <c r="AQ56">
        <v>1969</v>
      </c>
      <c r="AR56">
        <v>1969</v>
      </c>
      <c r="AS56" t="s">
        <v>13</v>
      </c>
      <c r="AT56" t="s">
        <v>14</v>
      </c>
      <c r="AU56" t="s">
        <v>27</v>
      </c>
      <c r="AV56" t="s">
        <v>28</v>
      </c>
      <c r="AW56">
        <v>245666</v>
      </c>
      <c r="AX56">
        <v>2440000</v>
      </c>
      <c r="AY56">
        <v>10068.299999999999</v>
      </c>
    </row>
    <row r="57" spans="1:51" x14ac:dyDescent="0.35">
      <c r="N57" s="3" t="str">
        <f t="shared" si="1"/>
        <v>1970Female25-34 years</v>
      </c>
      <c r="O57">
        <v>1970</v>
      </c>
      <c r="P57">
        <v>1970</v>
      </c>
      <c r="Q57" t="s">
        <v>17</v>
      </c>
      <c r="R57" t="s">
        <v>18</v>
      </c>
      <c r="S57" t="s">
        <v>11</v>
      </c>
      <c r="T57" t="s">
        <v>12</v>
      </c>
      <c r="U57">
        <v>1091</v>
      </c>
      <c r="V57">
        <v>12690072</v>
      </c>
      <c r="W57">
        <v>8.6</v>
      </c>
      <c r="AP57" t="str">
        <f t="shared" si="3"/>
        <v>1969Male85+</v>
      </c>
      <c r="AQ57">
        <v>1969</v>
      </c>
      <c r="AR57">
        <v>1969</v>
      </c>
      <c r="AS57" t="s">
        <v>13</v>
      </c>
      <c r="AT57" t="s">
        <v>14</v>
      </c>
      <c r="AU57" t="s">
        <v>29</v>
      </c>
      <c r="AV57" t="s">
        <v>30</v>
      </c>
      <c r="AW57">
        <v>95819</v>
      </c>
      <c r="AX57">
        <v>459000</v>
      </c>
      <c r="AY57">
        <v>20875.599999999999</v>
      </c>
    </row>
    <row r="58" spans="1:51" x14ac:dyDescent="0.35">
      <c r="N58" s="3" t="str">
        <f t="shared" si="1"/>
        <v>1970Male25-34 years</v>
      </c>
      <c r="O58">
        <v>1970</v>
      </c>
      <c r="P58">
        <v>1970</v>
      </c>
      <c r="Q58" t="s">
        <v>17</v>
      </c>
      <c r="R58" t="s">
        <v>18</v>
      </c>
      <c r="S58" t="s">
        <v>13</v>
      </c>
      <c r="T58" t="s">
        <v>14</v>
      </c>
      <c r="U58">
        <v>2425</v>
      </c>
      <c r="V58">
        <v>12217357</v>
      </c>
      <c r="W58">
        <v>19.8</v>
      </c>
      <c r="AP58" t="str">
        <f t="shared" si="3"/>
        <v>1969MaleNS</v>
      </c>
      <c r="AQ58">
        <v>1969</v>
      </c>
      <c r="AR58">
        <v>1969</v>
      </c>
      <c r="AS58" t="s">
        <v>13</v>
      </c>
      <c r="AT58" t="s">
        <v>14</v>
      </c>
      <c r="AU58" t="s">
        <v>31</v>
      </c>
      <c r="AV58" t="s">
        <v>32</v>
      </c>
      <c r="AW58">
        <v>407</v>
      </c>
      <c r="AX58" t="s">
        <v>33</v>
      </c>
      <c r="AY58" t="s">
        <v>33</v>
      </c>
    </row>
    <row r="59" spans="1:51" x14ac:dyDescent="0.35">
      <c r="N59" s="3" t="str">
        <f t="shared" si="1"/>
        <v>1970Female35-44 years</v>
      </c>
      <c r="O59">
        <v>1970</v>
      </c>
      <c r="P59">
        <v>1970</v>
      </c>
      <c r="Q59" t="s">
        <v>19</v>
      </c>
      <c r="R59" t="s">
        <v>20</v>
      </c>
      <c r="S59" t="s">
        <v>11</v>
      </c>
      <c r="T59" t="s">
        <v>12</v>
      </c>
      <c r="U59">
        <v>1415</v>
      </c>
      <c r="V59">
        <v>11856569</v>
      </c>
      <c r="W59">
        <v>11.9</v>
      </c>
      <c r="AP59" t="str">
        <f t="shared" si="3"/>
        <v>1970Female1</v>
      </c>
      <c r="AQ59">
        <v>1970</v>
      </c>
      <c r="AR59">
        <v>1970</v>
      </c>
      <c r="AS59" t="s">
        <v>11</v>
      </c>
      <c r="AT59" t="s">
        <v>12</v>
      </c>
      <c r="AU59" t="s">
        <v>167</v>
      </c>
      <c r="AV59">
        <v>1</v>
      </c>
      <c r="AW59">
        <v>31820</v>
      </c>
      <c r="AX59">
        <v>1816008</v>
      </c>
      <c r="AY59">
        <v>1752.2</v>
      </c>
    </row>
    <row r="60" spans="1:51" x14ac:dyDescent="0.35">
      <c r="N60" s="3" t="str">
        <f t="shared" si="1"/>
        <v>1970Male35-44 years</v>
      </c>
      <c r="O60">
        <v>1970</v>
      </c>
      <c r="P60">
        <v>1970</v>
      </c>
      <c r="Q60" t="s">
        <v>19</v>
      </c>
      <c r="R60" t="s">
        <v>20</v>
      </c>
      <c r="S60" t="s">
        <v>13</v>
      </c>
      <c r="T60" t="s">
        <v>14</v>
      </c>
      <c r="U60">
        <v>2482</v>
      </c>
      <c r="V60">
        <v>11231236</v>
      </c>
      <c r="W60">
        <v>22.1</v>
      </c>
      <c r="AP60" t="str">
        <f t="shared" si="3"/>
        <v>1970Female44200</v>
      </c>
      <c r="AQ60">
        <v>1970</v>
      </c>
      <c r="AR60">
        <v>1970</v>
      </c>
      <c r="AS60" t="s">
        <v>11</v>
      </c>
      <c r="AT60" t="s">
        <v>12</v>
      </c>
      <c r="AU60" t="s">
        <v>168</v>
      </c>
      <c r="AV60" s="1">
        <v>44200</v>
      </c>
      <c r="AW60">
        <v>5054</v>
      </c>
      <c r="AX60">
        <v>6701476</v>
      </c>
      <c r="AY60">
        <v>75.400000000000006</v>
      </c>
    </row>
    <row r="61" spans="1:51" x14ac:dyDescent="0.35">
      <c r="N61" s="3" t="str">
        <f t="shared" si="1"/>
        <v>1970Female45-54 years</v>
      </c>
      <c r="O61">
        <v>1970</v>
      </c>
      <c r="P61">
        <v>1970</v>
      </c>
      <c r="Q61" t="s">
        <v>21</v>
      </c>
      <c r="R61" t="s">
        <v>22</v>
      </c>
      <c r="S61" t="s">
        <v>11</v>
      </c>
      <c r="T61" t="s">
        <v>12</v>
      </c>
      <c r="U61">
        <v>1509</v>
      </c>
      <c r="V61">
        <v>12020707</v>
      </c>
      <c r="W61">
        <v>12.6</v>
      </c>
      <c r="AP61" t="str">
        <f t="shared" si="3"/>
        <v>1970Female44325</v>
      </c>
      <c r="AQ61">
        <v>1970</v>
      </c>
      <c r="AR61">
        <v>1970</v>
      </c>
      <c r="AS61" t="s">
        <v>11</v>
      </c>
      <c r="AT61" t="s">
        <v>12</v>
      </c>
      <c r="AU61" t="s">
        <v>122</v>
      </c>
      <c r="AV61" s="1">
        <v>44325</v>
      </c>
      <c r="AW61">
        <v>3347</v>
      </c>
      <c r="AX61">
        <v>9787751</v>
      </c>
      <c r="AY61">
        <v>34.200000000000003</v>
      </c>
    </row>
    <row r="62" spans="1:51" x14ac:dyDescent="0.35">
      <c r="N62" s="3" t="str">
        <f t="shared" si="1"/>
        <v>1970Male45-54 years</v>
      </c>
      <c r="O62">
        <v>1970</v>
      </c>
      <c r="P62">
        <v>1970</v>
      </c>
      <c r="Q62" t="s">
        <v>21</v>
      </c>
      <c r="R62" t="s">
        <v>22</v>
      </c>
      <c r="S62" t="s">
        <v>13</v>
      </c>
      <c r="T62" t="s">
        <v>14</v>
      </c>
      <c r="U62">
        <v>3129</v>
      </c>
      <c r="V62">
        <v>11199250</v>
      </c>
      <c r="W62">
        <v>27.9</v>
      </c>
      <c r="AP62" t="str">
        <f t="shared" si="3"/>
        <v>1970Female44483</v>
      </c>
      <c r="AQ62">
        <v>1970</v>
      </c>
      <c r="AR62">
        <v>1970</v>
      </c>
      <c r="AS62" t="s">
        <v>11</v>
      </c>
      <c r="AT62" t="s">
        <v>12</v>
      </c>
      <c r="AU62" t="s">
        <v>124</v>
      </c>
      <c r="AV62" s="1">
        <v>44483</v>
      </c>
      <c r="AW62">
        <v>3009</v>
      </c>
      <c r="AX62">
        <v>10198731</v>
      </c>
      <c r="AY62">
        <v>29.5</v>
      </c>
    </row>
    <row r="63" spans="1:51" x14ac:dyDescent="0.35">
      <c r="N63" s="3" t="str">
        <f t="shared" si="1"/>
        <v>1970Female55-64 years</v>
      </c>
      <c r="O63">
        <v>1970</v>
      </c>
      <c r="P63">
        <v>1970</v>
      </c>
      <c r="Q63" t="s">
        <v>23</v>
      </c>
      <c r="R63" t="s">
        <v>24</v>
      </c>
      <c r="S63" t="s">
        <v>11</v>
      </c>
      <c r="T63" t="s">
        <v>12</v>
      </c>
      <c r="U63">
        <v>1113</v>
      </c>
      <c r="V63">
        <v>9797019</v>
      </c>
      <c r="W63">
        <v>11.4</v>
      </c>
      <c r="AP63" t="str">
        <f t="shared" si="3"/>
        <v>1970Female15-19</v>
      </c>
      <c r="AQ63">
        <v>1970</v>
      </c>
      <c r="AR63">
        <v>1970</v>
      </c>
      <c r="AS63" t="s">
        <v>11</v>
      </c>
      <c r="AT63" t="s">
        <v>12</v>
      </c>
      <c r="AU63" t="s">
        <v>125</v>
      </c>
      <c r="AV63" t="s">
        <v>126</v>
      </c>
      <c r="AW63">
        <v>5822</v>
      </c>
      <c r="AX63">
        <v>9436501</v>
      </c>
      <c r="AY63">
        <v>61.7</v>
      </c>
    </row>
    <row r="64" spans="1:51" x14ac:dyDescent="0.35">
      <c r="N64" s="3" t="str">
        <f t="shared" si="1"/>
        <v>1970Male55-64 years</v>
      </c>
      <c r="O64">
        <v>1970</v>
      </c>
      <c r="P64">
        <v>1970</v>
      </c>
      <c r="Q64" t="s">
        <v>23</v>
      </c>
      <c r="R64" t="s">
        <v>24</v>
      </c>
      <c r="S64" t="s">
        <v>13</v>
      </c>
      <c r="T64" t="s">
        <v>14</v>
      </c>
      <c r="U64">
        <v>2871</v>
      </c>
      <c r="V64">
        <v>8792793</v>
      </c>
      <c r="W64">
        <v>32.700000000000003</v>
      </c>
      <c r="AP64" t="str">
        <f t="shared" si="3"/>
        <v>1970Female20-24</v>
      </c>
      <c r="AQ64">
        <v>1970</v>
      </c>
      <c r="AR64">
        <v>1970</v>
      </c>
      <c r="AS64" t="s">
        <v>11</v>
      </c>
      <c r="AT64" t="s">
        <v>12</v>
      </c>
      <c r="AU64" t="s">
        <v>127</v>
      </c>
      <c r="AV64" t="s">
        <v>128</v>
      </c>
      <c r="AW64">
        <v>6363</v>
      </c>
      <c r="AX64">
        <v>8453752</v>
      </c>
      <c r="AY64">
        <v>75.3</v>
      </c>
    </row>
    <row r="65" spans="14:51" x14ac:dyDescent="0.35">
      <c r="N65" s="3" t="str">
        <f t="shared" si="1"/>
        <v>1970Female65-74 years</v>
      </c>
      <c r="O65">
        <v>1970</v>
      </c>
      <c r="P65">
        <v>1970</v>
      </c>
      <c r="Q65" t="s">
        <v>25</v>
      </c>
      <c r="R65" t="s">
        <v>26</v>
      </c>
      <c r="S65" t="s">
        <v>11</v>
      </c>
      <c r="T65" t="s">
        <v>12</v>
      </c>
      <c r="U65">
        <v>630</v>
      </c>
      <c r="V65">
        <v>6998372</v>
      </c>
      <c r="W65">
        <v>9</v>
      </c>
      <c r="AP65" t="str">
        <f t="shared" si="3"/>
        <v>1970Female25-34</v>
      </c>
      <c r="AQ65">
        <v>1970</v>
      </c>
      <c r="AR65">
        <v>1970</v>
      </c>
      <c r="AS65" t="s">
        <v>11</v>
      </c>
      <c r="AT65" t="s">
        <v>12</v>
      </c>
      <c r="AU65" t="s">
        <v>17</v>
      </c>
      <c r="AV65" t="s">
        <v>18</v>
      </c>
      <c r="AW65">
        <v>12894</v>
      </c>
      <c r="AX65">
        <v>12690072</v>
      </c>
      <c r="AY65">
        <v>101.6</v>
      </c>
    </row>
    <row r="66" spans="14:51" x14ac:dyDescent="0.35">
      <c r="N66" s="3" t="str">
        <f t="shared" si="1"/>
        <v>1970Male65-74 years</v>
      </c>
      <c r="O66">
        <v>1970</v>
      </c>
      <c r="P66">
        <v>1970</v>
      </c>
      <c r="Q66" t="s">
        <v>25</v>
      </c>
      <c r="R66" t="s">
        <v>26</v>
      </c>
      <c r="S66" t="s">
        <v>13</v>
      </c>
      <c r="T66" t="s">
        <v>14</v>
      </c>
      <c r="U66">
        <v>1955</v>
      </c>
      <c r="V66">
        <v>5437084</v>
      </c>
      <c r="W66">
        <v>36</v>
      </c>
      <c r="AP66" t="str">
        <f t="shared" si="3"/>
        <v>1970Female35-44</v>
      </c>
      <c r="AQ66">
        <v>1970</v>
      </c>
      <c r="AR66">
        <v>1970</v>
      </c>
      <c r="AS66" t="s">
        <v>11</v>
      </c>
      <c r="AT66" t="s">
        <v>12</v>
      </c>
      <c r="AU66" t="s">
        <v>19</v>
      </c>
      <c r="AV66" t="s">
        <v>20</v>
      </c>
      <c r="AW66">
        <v>27399</v>
      </c>
      <c r="AX66">
        <v>11856569</v>
      </c>
      <c r="AY66">
        <v>231.1</v>
      </c>
    </row>
    <row r="67" spans="14:51" x14ac:dyDescent="0.35">
      <c r="N67" s="3" t="str">
        <f t="shared" si="1"/>
        <v>1970Female75-84 years</v>
      </c>
      <c r="O67">
        <v>1970</v>
      </c>
      <c r="P67">
        <v>1970</v>
      </c>
      <c r="Q67" t="s">
        <v>27</v>
      </c>
      <c r="R67" t="s">
        <v>28</v>
      </c>
      <c r="S67" t="s">
        <v>11</v>
      </c>
      <c r="T67" t="s">
        <v>12</v>
      </c>
      <c r="U67">
        <v>256</v>
      </c>
      <c r="V67">
        <v>3682900</v>
      </c>
      <c r="W67">
        <v>7</v>
      </c>
      <c r="AP67" t="str">
        <f t="shared" si="3"/>
        <v>1970Female45-54</v>
      </c>
      <c r="AQ67">
        <v>1970</v>
      </c>
      <c r="AR67">
        <v>1970</v>
      </c>
      <c r="AS67" t="s">
        <v>11</v>
      </c>
      <c r="AT67" t="s">
        <v>12</v>
      </c>
      <c r="AU67" t="s">
        <v>21</v>
      </c>
      <c r="AV67" t="s">
        <v>22</v>
      </c>
      <c r="AW67">
        <v>62176</v>
      </c>
      <c r="AX67">
        <v>12020707</v>
      </c>
      <c r="AY67">
        <v>517.20000000000005</v>
      </c>
    </row>
    <row r="68" spans="14:51" x14ac:dyDescent="0.35">
      <c r="N68" s="3" t="str">
        <f t="shared" ref="N68:N131" si="4">O68&amp;S68&amp;Q68</f>
        <v>1970Male75-84 years</v>
      </c>
      <c r="O68">
        <v>1970</v>
      </c>
      <c r="P68">
        <v>1970</v>
      </c>
      <c r="Q68" t="s">
        <v>27</v>
      </c>
      <c r="R68" t="s">
        <v>28</v>
      </c>
      <c r="S68" t="s">
        <v>13</v>
      </c>
      <c r="T68" t="s">
        <v>14</v>
      </c>
      <c r="U68">
        <v>1043</v>
      </c>
      <c r="V68">
        <v>2436245</v>
      </c>
      <c r="W68">
        <v>42.8</v>
      </c>
      <c r="AP68" t="str">
        <f t="shared" ref="AP68:AP131" si="5">AQ68&amp;AS68&amp;AV68</f>
        <v>1970Female55-64</v>
      </c>
      <c r="AQ68">
        <v>1970</v>
      </c>
      <c r="AR68">
        <v>1970</v>
      </c>
      <c r="AS68" t="s">
        <v>11</v>
      </c>
      <c r="AT68" t="s">
        <v>12</v>
      </c>
      <c r="AU68" t="s">
        <v>23</v>
      </c>
      <c r="AV68" t="s">
        <v>24</v>
      </c>
      <c r="AW68">
        <v>107662</v>
      </c>
      <c r="AX68">
        <v>9797019</v>
      </c>
      <c r="AY68">
        <v>1098.9000000000001</v>
      </c>
    </row>
    <row r="69" spans="14:51" x14ac:dyDescent="0.35">
      <c r="N69" s="3" t="str">
        <f t="shared" si="4"/>
        <v>1970Female85+ years</v>
      </c>
      <c r="O69">
        <v>1970</v>
      </c>
      <c r="P69">
        <v>1970</v>
      </c>
      <c r="Q69" t="s">
        <v>29</v>
      </c>
      <c r="R69" t="s">
        <v>30</v>
      </c>
      <c r="S69" t="s">
        <v>11</v>
      </c>
      <c r="T69" t="s">
        <v>12</v>
      </c>
      <c r="U69">
        <v>57</v>
      </c>
      <c r="V69">
        <v>968522</v>
      </c>
      <c r="W69">
        <v>5.9</v>
      </c>
      <c r="AP69" t="str">
        <f t="shared" si="5"/>
        <v>1970Female65-74</v>
      </c>
      <c r="AQ69">
        <v>1970</v>
      </c>
      <c r="AR69">
        <v>1970</v>
      </c>
      <c r="AS69" t="s">
        <v>11</v>
      </c>
      <c r="AT69" t="s">
        <v>12</v>
      </c>
      <c r="AU69" t="s">
        <v>25</v>
      </c>
      <c r="AV69" t="s">
        <v>26</v>
      </c>
      <c r="AW69">
        <v>180536</v>
      </c>
      <c r="AX69">
        <v>6998372</v>
      </c>
      <c r="AY69">
        <v>2579.6999999999998</v>
      </c>
    </row>
    <row r="70" spans="14:51" x14ac:dyDescent="0.35">
      <c r="N70" s="3" t="str">
        <f t="shared" si="4"/>
        <v>1970Male85+ years</v>
      </c>
      <c r="O70">
        <v>1970</v>
      </c>
      <c r="P70">
        <v>1970</v>
      </c>
      <c r="Q70" t="s">
        <v>29</v>
      </c>
      <c r="R70" t="s">
        <v>30</v>
      </c>
      <c r="S70" t="s">
        <v>13</v>
      </c>
      <c r="T70" t="s">
        <v>14</v>
      </c>
      <c r="U70">
        <v>230</v>
      </c>
      <c r="V70">
        <v>542379</v>
      </c>
      <c r="W70">
        <v>42.4</v>
      </c>
      <c r="AP70" t="str">
        <f t="shared" si="5"/>
        <v>1970Female75-84</v>
      </c>
      <c r="AQ70">
        <v>1970</v>
      </c>
      <c r="AR70">
        <v>1970</v>
      </c>
      <c r="AS70" t="s">
        <v>11</v>
      </c>
      <c r="AT70" t="s">
        <v>12</v>
      </c>
      <c r="AU70" t="s">
        <v>27</v>
      </c>
      <c r="AV70" t="s">
        <v>28</v>
      </c>
      <c r="AW70">
        <v>245930</v>
      </c>
      <c r="AX70">
        <v>3682900</v>
      </c>
      <c r="AY70">
        <v>6677.6</v>
      </c>
    </row>
    <row r="71" spans="14:51" x14ac:dyDescent="0.35">
      <c r="N71" s="3" t="str">
        <f t="shared" si="4"/>
        <v>1970MaleNot Stated</v>
      </c>
      <c r="O71">
        <v>1970</v>
      </c>
      <c r="P71">
        <v>1970</v>
      </c>
      <c r="Q71" t="s">
        <v>31</v>
      </c>
      <c r="R71" t="s">
        <v>32</v>
      </c>
      <c r="S71" t="s">
        <v>13</v>
      </c>
      <c r="T71" t="s">
        <v>14</v>
      </c>
      <c r="U71">
        <v>14</v>
      </c>
      <c r="V71" t="s">
        <v>33</v>
      </c>
      <c r="W71" t="s">
        <v>33</v>
      </c>
      <c r="AP71" t="str">
        <f t="shared" si="5"/>
        <v>1970Female85+</v>
      </c>
      <c r="AQ71">
        <v>1970</v>
      </c>
      <c r="AR71">
        <v>1970</v>
      </c>
      <c r="AS71" t="s">
        <v>11</v>
      </c>
      <c r="AT71" t="s">
        <v>12</v>
      </c>
      <c r="AU71" t="s">
        <v>29</v>
      </c>
      <c r="AV71" t="s">
        <v>30</v>
      </c>
      <c r="AW71">
        <v>150295</v>
      </c>
      <c r="AX71">
        <v>968522</v>
      </c>
      <c r="AY71">
        <v>15518</v>
      </c>
    </row>
    <row r="72" spans="14:51" x14ac:dyDescent="0.35">
      <c r="N72" s="3" t="str">
        <f t="shared" si="4"/>
        <v>1971Male5-9 years</v>
      </c>
      <c r="O72">
        <v>1971</v>
      </c>
      <c r="P72">
        <v>1971</v>
      </c>
      <c r="Q72" t="s">
        <v>122</v>
      </c>
      <c r="R72" s="1">
        <v>44325</v>
      </c>
      <c r="S72" t="s">
        <v>13</v>
      </c>
      <c r="T72" t="s">
        <v>14</v>
      </c>
      <c r="U72">
        <v>3</v>
      </c>
      <c r="V72">
        <v>9886000</v>
      </c>
      <c r="W72" t="s">
        <v>123</v>
      </c>
      <c r="AP72" t="str">
        <f t="shared" si="5"/>
        <v>1970FemaleNS</v>
      </c>
      <c r="AQ72">
        <v>1970</v>
      </c>
      <c r="AR72">
        <v>1970</v>
      </c>
      <c r="AS72" t="s">
        <v>11</v>
      </c>
      <c r="AT72" t="s">
        <v>12</v>
      </c>
      <c r="AU72" t="s">
        <v>31</v>
      </c>
      <c r="AV72" t="s">
        <v>32</v>
      </c>
      <c r="AW72">
        <v>246</v>
      </c>
      <c r="AX72" t="s">
        <v>33</v>
      </c>
      <c r="AY72" t="s">
        <v>33</v>
      </c>
    </row>
    <row r="73" spans="14:51" x14ac:dyDescent="0.35">
      <c r="N73" s="3" t="str">
        <f t="shared" si="4"/>
        <v>1971Female10-14 years</v>
      </c>
      <c r="O73">
        <v>1971</v>
      </c>
      <c r="P73">
        <v>1971</v>
      </c>
      <c r="Q73" t="s">
        <v>124</v>
      </c>
      <c r="R73" s="1">
        <v>44483</v>
      </c>
      <c r="S73" t="s">
        <v>11</v>
      </c>
      <c r="T73" t="s">
        <v>12</v>
      </c>
      <c r="U73">
        <v>36</v>
      </c>
      <c r="V73">
        <v>10346000</v>
      </c>
      <c r="W73">
        <v>0.3</v>
      </c>
      <c r="AP73" t="str">
        <f t="shared" si="5"/>
        <v>1970Male1</v>
      </c>
      <c r="AQ73">
        <v>1970</v>
      </c>
      <c r="AR73">
        <v>1970</v>
      </c>
      <c r="AS73" t="s">
        <v>13</v>
      </c>
      <c r="AT73" t="s">
        <v>14</v>
      </c>
      <c r="AU73" t="s">
        <v>167</v>
      </c>
      <c r="AV73">
        <v>1</v>
      </c>
      <c r="AW73">
        <v>42847</v>
      </c>
      <c r="AX73">
        <v>1915378</v>
      </c>
      <c r="AY73">
        <v>2237</v>
      </c>
    </row>
    <row r="74" spans="14:51" x14ac:dyDescent="0.35">
      <c r="N74" s="3" t="str">
        <f t="shared" si="4"/>
        <v>1971Male10-14 years</v>
      </c>
      <c r="O74">
        <v>1971</v>
      </c>
      <c r="P74">
        <v>1971</v>
      </c>
      <c r="Q74" t="s">
        <v>124</v>
      </c>
      <c r="R74" s="1">
        <v>44483</v>
      </c>
      <c r="S74" t="s">
        <v>13</v>
      </c>
      <c r="T74" t="s">
        <v>14</v>
      </c>
      <c r="U74">
        <v>102</v>
      </c>
      <c r="V74">
        <v>10749000</v>
      </c>
      <c r="W74">
        <v>0.9</v>
      </c>
      <c r="AP74" t="str">
        <f t="shared" si="5"/>
        <v>1970Male44200</v>
      </c>
      <c r="AQ74">
        <v>1970</v>
      </c>
      <c r="AR74">
        <v>1970</v>
      </c>
      <c r="AS74" t="s">
        <v>13</v>
      </c>
      <c r="AT74" t="s">
        <v>14</v>
      </c>
      <c r="AU74" t="s">
        <v>168</v>
      </c>
      <c r="AV74" s="1">
        <v>44200</v>
      </c>
      <c r="AW74">
        <v>6494</v>
      </c>
      <c r="AX74">
        <v>6967584</v>
      </c>
      <c r="AY74">
        <v>93.2</v>
      </c>
    </row>
    <row r="75" spans="14:51" x14ac:dyDescent="0.35">
      <c r="N75" s="3" t="str">
        <f t="shared" si="4"/>
        <v>1971Female15-19 years</v>
      </c>
      <c r="O75">
        <v>1971</v>
      </c>
      <c r="P75">
        <v>1971</v>
      </c>
      <c r="Q75" t="s">
        <v>125</v>
      </c>
      <c r="R75" t="s">
        <v>126</v>
      </c>
      <c r="S75" t="s">
        <v>11</v>
      </c>
      <c r="T75" t="s">
        <v>12</v>
      </c>
      <c r="U75">
        <v>300</v>
      </c>
      <c r="V75">
        <v>9740000</v>
      </c>
      <c r="W75">
        <v>3.1</v>
      </c>
      <c r="AP75" t="str">
        <f t="shared" si="5"/>
        <v>1970Male44325</v>
      </c>
      <c r="AQ75">
        <v>1970</v>
      </c>
      <c r="AR75">
        <v>1970</v>
      </c>
      <c r="AS75" t="s">
        <v>13</v>
      </c>
      <c r="AT75" t="s">
        <v>14</v>
      </c>
      <c r="AU75" t="s">
        <v>122</v>
      </c>
      <c r="AV75" s="1">
        <v>44325</v>
      </c>
      <c r="AW75">
        <v>5054</v>
      </c>
      <c r="AX75">
        <v>10168496</v>
      </c>
      <c r="AY75">
        <v>49.7</v>
      </c>
    </row>
    <row r="76" spans="14:51" x14ac:dyDescent="0.35">
      <c r="N76" s="3" t="str">
        <f t="shared" si="4"/>
        <v>1971Male15-19 years</v>
      </c>
      <c r="O76">
        <v>1971</v>
      </c>
      <c r="P76">
        <v>1971</v>
      </c>
      <c r="Q76" t="s">
        <v>125</v>
      </c>
      <c r="R76" t="s">
        <v>126</v>
      </c>
      <c r="S76" t="s">
        <v>13</v>
      </c>
      <c r="T76" t="s">
        <v>14</v>
      </c>
      <c r="U76">
        <v>979</v>
      </c>
      <c r="V76">
        <v>9975000</v>
      </c>
      <c r="W76">
        <v>9.8000000000000007</v>
      </c>
      <c r="AP76" t="str">
        <f t="shared" si="5"/>
        <v>1970Male44483</v>
      </c>
      <c r="AQ76">
        <v>1970</v>
      </c>
      <c r="AR76">
        <v>1970</v>
      </c>
      <c r="AS76" t="s">
        <v>13</v>
      </c>
      <c r="AT76" t="s">
        <v>14</v>
      </c>
      <c r="AU76" t="s">
        <v>124</v>
      </c>
      <c r="AV76" s="1">
        <v>44483</v>
      </c>
      <c r="AW76">
        <v>5437</v>
      </c>
      <c r="AX76">
        <v>10590737</v>
      </c>
      <c r="AY76">
        <v>51.3</v>
      </c>
    </row>
    <row r="77" spans="14:51" x14ac:dyDescent="0.35">
      <c r="N77" s="3" t="str">
        <f t="shared" si="4"/>
        <v>1971Female20-24 years</v>
      </c>
      <c r="O77">
        <v>1971</v>
      </c>
      <c r="P77">
        <v>1971</v>
      </c>
      <c r="Q77" t="s">
        <v>127</v>
      </c>
      <c r="R77" t="s">
        <v>128</v>
      </c>
      <c r="S77" t="s">
        <v>11</v>
      </c>
      <c r="T77" t="s">
        <v>12</v>
      </c>
      <c r="U77">
        <v>570</v>
      </c>
      <c r="V77">
        <v>9027000</v>
      </c>
      <c r="W77">
        <v>6.3</v>
      </c>
      <c r="AP77" t="str">
        <f t="shared" si="5"/>
        <v>1970Male15-19</v>
      </c>
      <c r="AQ77">
        <v>1970</v>
      </c>
      <c r="AR77">
        <v>1970</v>
      </c>
      <c r="AS77" t="s">
        <v>13</v>
      </c>
      <c r="AT77" t="s">
        <v>14</v>
      </c>
      <c r="AU77" t="s">
        <v>125</v>
      </c>
      <c r="AV77" t="s">
        <v>126</v>
      </c>
      <c r="AW77">
        <v>15207</v>
      </c>
      <c r="AX77">
        <v>9633847</v>
      </c>
      <c r="AY77">
        <v>157.80000000000001</v>
      </c>
    </row>
    <row r="78" spans="14:51" x14ac:dyDescent="0.35">
      <c r="N78" s="3" t="str">
        <f t="shared" si="4"/>
        <v>1971Male20-24 years</v>
      </c>
      <c r="O78">
        <v>1971</v>
      </c>
      <c r="P78">
        <v>1971</v>
      </c>
      <c r="Q78" t="s">
        <v>127</v>
      </c>
      <c r="R78" t="s">
        <v>128</v>
      </c>
      <c r="S78" t="s">
        <v>13</v>
      </c>
      <c r="T78" t="s">
        <v>14</v>
      </c>
      <c r="U78">
        <v>1630</v>
      </c>
      <c r="V78">
        <v>8676000</v>
      </c>
      <c r="W78">
        <v>18.8</v>
      </c>
      <c r="AP78" t="str">
        <f t="shared" si="5"/>
        <v>1970Male20-24</v>
      </c>
      <c r="AQ78">
        <v>1970</v>
      </c>
      <c r="AR78">
        <v>1970</v>
      </c>
      <c r="AS78" t="s">
        <v>13</v>
      </c>
      <c r="AT78" t="s">
        <v>14</v>
      </c>
      <c r="AU78" t="s">
        <v>127</v>
      </c>
      <c r="AV78" t="s">
        <v>128</v>
      </c>
      <c r="AW78">
        <v>17869</v>
      </c>
      <c r="AX78">
        <v>7917269</v>
      </c>
      <c r="AY78">
        <v>225.7</v>
      </c>
    </row>
    <row r="79" spans="14:51" x14ac:dyDescent="0.35">
      <c r="N79" s="3" t="str">
        <f t="shared" si="4"/>
        <v>1971Female25-34 years</v>
      </c>
      <c r="O79">
        <v>1971</v>
      </c>
      <c r="P79">
        <v>1971</v>
      </c>
      <c r="Q79" t="s">
        <v>17</v>
      </c>
      <c r="R79" t="s">
        <v>18</v>
      </c>
      <c r="S79" t="s">
        <v>11</v>
      </c>
      <c r="T79" t="s">
        <v>12</v>
      </c>
      <c r="U79">
        <v>1117</v>
      </c>
      <c r="V79">
        <v>13097000</v>
      </c>
      <c r="W79">
        <v>8.5</v>
      </c>
      <c r="AP79" t="str">
        <f t="shared" si="5"/>
        <v>1970Male25-34</v>
      </c>
      <c r="AQ79">
        <v>1970</v>
      </c>
      <c r="AR79">
        <v>1970</v>
      </c>
      <c r="AS79" t="s">
        <v>13</v>
      </c>
      <c r="AT79" t="s">
        <v>14</v>
      </c>
      <c r="AU79" t="s">
        <v>17</v>
      </c>
      <c r="AV79" t="s">
        <v>18</v>
      </c>
      <c r="AW79">
        <v>26299</v>
      </c>
      <c r="AX79">
        <v>12217357</v>
      </c>
      <c r="AY79">
        <v>215.3</v>
      </c>
    </row>
    <row r="80" spans="14:51" x14ac:dyDescent="0.35">
      <c r="N80" s="3" t="str">
        <f t="shared" si="4"/>
        <v>1971Male25-34 years</v>
      </c>
      <c r="O80">
        <v>1971</v>
      </c>
      <c r="P80">
        <v>1971</v>
      </c>
      <c r="Q80" t="s">
        <v>17</v>
      </c>
      <c r="R80" t="s">
        <v>18</v>
      </c>
      <c r="S80" t="s">
        <v>13</v>
      </c>
      <c r="T80" t="s">
        <v>14</v>
      </c>
      <c r="U80">
        <v>2418</v>
      </c>
      <c r="V80">
        <v>12673000</v>
      </c>
      <c r="W80">
        <v>19.100000000000001</v>
      </c>
      <c r="AP80" t="str">
        <f t="shared" si="5"/>
        <v>1970Male35-44</v>
      </c>
      <c r="AQ80">
        <v>1970</v>
      </c>
      <c r="AR80">
        <v>1970</v>
      </c>
      <c r="AS80" t="s">
        <v>13</v>
      </c>
      <c r="AT80" t="s">
        <v>14</v>
      </c>
      <c r="AU80" t="s">
        <v>19</v>
      </c>
      <c r="AV80" t="s">
        <v>20</v>
      </c>
      <c r="AW80">
        <v>45218</v>
      </c>
      <c r="AX80">
        <v>11231236</v>
      </c>
      <c r="AY80">
        <v>402.6</v>
      </c>
    </row>
    <row r="81" spans="14:51" x14ac:dyDescent="0.35">
      <c r="N81" s="3" t="str">
        <f t="shared" si="4"/>
        <v>1971Female35-44 years</v>
      </c>
      <c r="O81">
        <v>1971</v>
      </c>
      <c r="P81">
        <v>1971</v>
      </c>
      <c r="Q81" t="s">
        <v>19</v>
      </c>
      <c r="R81" t="s">
        <v>20</v>
      </c>
      <c r="S81" t="s">
        <v>11</v>
      </c>
      <c r="T81" t="s">
        <v>12</v>
      </c>
      <c r="U81">
        <v>1424</v>
      </c>
      <c r="V81">
        <v>11727000</v>
      </c>
      <c r="W81">
        <v>12.1</v>
      </c>
      <c r="AP81" t="str">
        <f t="shared" si="5"/>
        <v>1970Male45-54</v>
      </c>
      <c r="AQ81">
        <v>1970</v>
      </c>
      <c r="AR81">
        <v>1970</v>
      </c>
      <c r="AS81" t="s">
        <v>13</v>
      </c>
      <c r="AT81" t="s">
        <v>14</v>
      </c>
      <c r="AU81" t="s">
        <v>21</v>
      </c>
      <c r="AV81" t="s">
        <v>22</v>
      </c>
      <c r="AW81">
        <v>107341</v>
      </c>
      <c r="AX81">
        <v>11199250</v>
      </c>
      <c r="AY81">
        <v>958.5</v>
      </c>
    </row>
    <row r="82" spans="14:51" x14ac:dyDescent="0.35">
      <c r="N82" s="3" t="str">
        <f t="shared" si="4"/>
        <v>1971Male35-44 years</v>
      </c>
      <c r="O82">
        <v>1971</v>
      </c>
      <c r="P82">
        <v>1971</v>
      </c>
      <c r="Q82" t="s">
        <v>19</v>
      </c>
      <c r="R82" t="s">
        <v>20</v>
      </c>
      <c r="S82" t="s">
        <v>13</v>
      </c>
      <c r="T82" t="s">
        <v>14</v>
      </c>
      <c r="U82">
        <v>2480</v>
      </c>
      <c r="V82">
        <v>11151000</v>
      </c>
      <c r="W82">
        <v>22.2</v>
      </c>
      <c r="AP82" t="str">
        <f t="shared" si="5"/>
        <v>1970Male55-64</v>
      </c>
      <c r="AQ82">
        <v>1970</v>
      </c>
      <c r="AR82">
        <v>1970</v>
      </c>
      <c r="AS82" t="s">
        <v>13</v>
      </c>
      <c r="AT82" t="s">
        <v>14</v>
      </c>
      <c r="AU82" t="s">
        <v>23</v>
      </c>
      <c r="AV82" t="s">
        <v>24</v>
      </c>
      <c r="AW82">
        <v>200711</v>
      </c>
      <c r="AX82">
        <v>8792793</v>
      </c>
      <c r="AY82">
        <v>2282.6999999999998</v>
      </c>
    </row>
    <row r="83" spans="14:51" x14ac:dyDescent="0.35">
      <c r="N83" s="3" t="str">
        <f t="shared" si="4"/>
        <v>1971Female45-54 years</v>
      </c>
      <c r="O83">
        <v>1971</v>
      </c>
      <c r="P83">
        <v>1971</v>
      </c>
      <c r="Q83" t="s">
        <v>21</v>
      </c>
      <c r="R83" t="s">
        <v>22</v>
      </c>
      <c r="S83" t="s">
        <v>11</v>
      </c>
      <c r="T83" t="s">
        <v>12</v>
      </c>
      <c r="U83">
        <v>1632</v>
      </c>
      <c r="V83">
        <v>12179000</v>
      </c>
      <c r="W83">
        <v>13.4</v>
      </c>
      <c r="AP83" t="str">
        <f t="shared" si="5"/>
        <v>1970Male65-74</v>
      </c>
      <c r="AQ83">
        <v>1970</v>
      </c>
      <c r="AR83">
        <v>1970</v>
      </c>
      <c r="AS83" t="s">
        <v>13</v>
      </c>
      <c r="AT83" t="s">
        <v>14</v>
      </c>
      <c r="AU83" t="s">
        <v>25</v>
      </c>
      <c r="AV83" t="s">
        <v>26</v>
      </c>
      <c r="AW83">
        <v>264995</v>
      </c>
      <c r="AX83">
        <v>5437084</v>
      </c>
      <c r="AY83">
        <v>4873.8</v>
      </c>
    </row>
    <row r="84" spans="14:51" x14ac:dyDescent="0.35">
      <c r="N84" s="3" t="str">
        <f t="shared" si="4"/>
        <v>1971Male45-54 years</v>
      </c>
      <c r="O84">
        <v>1971</v>
      </c>
      <c r="P84">
        <v>1971</v>
      </c>
      <c r="Q84" t="s">
        <v>21</v>
      </c>
      <c r="R84" t="s">
        <v>22</v>
      </c>
      <c r="S84" t="s">
        <v>13</v>
      </c>
      <c r="T84" t="s">
        <v>14</v>
      </c>
      <c r="U84">
        <v>3032</v>
      </c>
      <c r="V84">
        <v>11325000</v>
      </c>
      <c r="W84">
        <v>26.8</v>
      </c>
      <c r="AP84" t="str">
        <f t="shared" si="5"/>
        <v>1970Male75-84</v>
      </c>
      <c r="AQ84">
        <v>1970</v>
      </c>
      <c r="AR84">
        <v>1970</v>
      </c>
      <c r="AS84" t="s">
        <v>13</v>
      </c>
      <c r="AT84" t="s">
        <v>14</v>
      </c>
      <c r="AU84" t="s">
        <v>27</v>
      </c>
      <c r="AV84" t="s">
        <v>28</v>
      </c>
      <c r="AW84">
        <v>243873</v>
      </c>
      <c r="AX84">
        <v>2436245</v>
      </c>
      <c r="AY84">
        <v>10010.200000000001</v>
      </c>
    </row>
    <row r="85" spans="14:51" x14ac:dyDescent="0.35">
      <c r="N85" s="3" t="str">
        <f t="shared" si="4"/>
        <v>1971Female55-64 years</v>
      </c>
      <c r="O85">
        <v>1971</v>
      </c>
      <c r="P85">
        <v>1971</v>
      </c>
      <c r="Q85" t="s">
        <v>23</v>
      </c>
      <c r="R85" t="s">
        <v>24</v>
      </c>
      <c r="S85" t="s">
        <v>11</v>
      </c>
      <c r="T85" t="s">
        <v>12</v>
      </c>
      <c r="U85">
        <v>1162</v>
      </c>
      <c r="V85">
        <v>10013000</v>
      </c>
      <c r="W85">
        <v>11.6</v>
      </c>
      <c r="AP85" t="str">
        <f t="shared" si="5"/>
        <v>1970Male85+</v>
      </c>
      <c r="AQ85">
        <v>1970</v>
      </c>
      <c r="AR85">
        <v>1970</v>
      </c>
      <c r="AS85" t="s">
        <v>13</v>
      </c>
      <c r="AT85" t="s">
        <v>14</v>
      </c>
      <c r="AU85" t="s">
        <v>29</v>
      </c>
      <c r="AV85" t="s">
        <v>30</v>
      </c>
      <c r="AW85">
        <v>96660</v>
      </c>
      <c r="AX85">
        <v>542379</v>
      </c>
      <c r="AY85">
        <v>17821.5</v>
      </c>
    </row>
    <row r="86" spans="14:51" x14ac:dyDescent="0.35">
      <c r="N86" s="3" t="str">
        <f t="shared" si="4"/>
        <v>1971Male55-64 years</v>
      </c>
      <c r="O86">
        <v>1971</v>
      </c>
      <c r="P86">
        <v>1971</v>
      </c>
      <c r="Q86" t="s">
        <v>23</v>
      </c>
      <c r="R86" t="s">
        <v>24</v>
      </c>
      <c r="S86" t="s">
        <v>13</v>
      </c>
      <c r="T86" t="s">
        <v>14</v>
      </c>
      <c r="U86">
        <v>2902</v>
      </c>
      <c r="V86">
        <v>8949000</v>
      </c>
      <c r="W86">
        <v>32.4</v>
      </c>
      <c r="AP86" t="str">
        <f t="shared" si="5"/>
        <v>1970MaleNS</v>
      </c>
      <c r="AQ86">
        <v>1970</v>
      </c>
      <c r="AR86">
        <v>1970</v>
      </c>
      <c r="AS86" t="s">
        <v>13</v>
      </c>
      <c r="AT86" t="s">
        <v>14</v>
      </c>
      <c r="AU86" t="s">
        <v>31</v>
      </c>
      <c r="AV86" t="s">
        <v>32</v>
      </c>
      <c r="AW86">
        <v>473</v>
      </c>
      <c r="AX86" t="s">
        <v>33</v>
      </c>
      <c r="AY86" t="s">
        <v>33</v>
      </c>
    </row>
    <row r="87" spans="14:51" x14ac:dyDescent="0.35">
      <c r="N87" s="3" t="str">
        <f t="shared" si="4"/>
        <v>1971Female65-74 years</v>
      </c>
      <c r="O87">
        <v>1971</v>
      </c>
      <c r="P87">
        <v>1971</v>
      </c>
      <c r="Q87" t="s">
        <v>25</v>
      </c>
      <c r="R87" t="s">
        <v>26</v>
      </c>
      <c r="S87" t="s">
        <v>11</v>
      </c>
      <c r="T87" t="s">
        <v>12</v>
      </c>
      <c r="U87">
        <v>681</v>
      </c>
      <c r="V87">
        <v>7146000</v>
      </c>
      <c r="W87">
        <v>9.5</v>
      </c>
      <c r="AP87" t="str">
        <f t="shared" si="5"/>
        <v>1971Female1</v>
      </c>
      <c r="AQ87">
        <v>1971</v>
      </c>
      <c r="AR87">
        <v>1971</v>
      </c>
      <c r="AS87" t="s">
        <v>11</v>
      </c>
      <c r="AT87" t="s">
        <v>12</v>
      </c>
      <c r="AU87" t="s">
        <v>167</v>
      </c>
      <c r="AV87">
        <v>1</v>
      </c>
      <c r="AW87">
        <v>28883</v>
      </c>
      <c r="AX87">
        <v>1733060</v>
      </c>
      <c r="AY87">
        <v>1666.6</v>
      </c>
    </row>
    <row r="88" spans="14:51" x14ac:dyDescent="0.35">
      <c r="N88" s="3" t="str">
        <f t="shared" si="4"/>
        <v>1971Male65-74 years</v>
      </c>
      <c r="O88">
        <v>1971</v>
      </c>
      <c r="P88">
        <v>1971</v>
      </c>
      <c r="Q88" t="s">
        <v>25</v>
      </c>
      <c r="R88" t="s">
        <v>26</v>
      </c>
      <c r="S88" t="s">
        <v>13</v>
      </c>
      <c r="T88" t="s">
        <v>14</v>
      </c>
      <c r="U88">
        <v>1972</v>
      </c>
      <c r="V88">
        <v>5537000</v>
      </c>
      <c r="W88">
        <v>35.6</v>
      </c>
      <c r="AP88" t="str">
        <f t="shared" si="5"/>
        <v>1971Female44200</v>
      </c>
      <c r="AQ88">
        <v>1971</v>
      </c>
      <c r="AR88">
        <v>1971</v>
      </c>
      <c r="AS88" t="s">
        <v>11</v>
      </c>
      <c r="AT88" t="s">
        <v>12</v>
      </c>
      <c r="AU88" t="s">
        <v>168</v>
      </c>
      <c r="AV88" s="1">
        <v>44200</v>
      </c>
      <c r="AW88">
        <v>4934</v>
      </c>
      <c r="AX88">
        <v>6689000</v>
      </c>
      <c r="AY88">
        <v>73.8</v>
      </c>
    </row>
    <row r="89" spans="14:51" x14ac:dyDescent="0.35">
      <c r="N89" s="3" t="str">
        <f t="shared" si="4"/>
        <v>1971Female75-84 years</v>
      </c>
      <c r="O89">
        <v>1971</v>
      </c>
      <c r="P89">
        <v>1971</v>
      </c>
      <c r="Q89" t="s">
        <v>27</v>
      </c>
      <c r="R89" t="s">
        <v>28</v>
      </c>
      <c r="S89" t="s">
        <v>11</v>
      </c>
      <c r="T89" t="s">
        <v>12</v>
      </c>
      <c r="U89">
        <v>271</v>
      </c>
      <c r="V89">
        <v>3879000</v>
      </c>
      <c r="W89">
        <v>7</v>
      </c>
      <c r="AP89" t="str">
        <f t="shared" si="5"/>
        <v>1971Female44325</v>
      </c>
      <c r="AQ89">
        <v>1971</v>
      </c>
      <c r="AR89">
        <v>1971</v>
      </c>
      <c r="AS89" t="s">
        <v>11</v>
      </c>
      <c r="AT89" t="s">
        <v>12</v>
      </c>
      <c r="AU89" t="s">
        <v>122</v>
      </c>
      <c r="AV89" s="1">
        <v>44325</v>
      </c>
      <c r="AW89">
        <v>3304</v>
      </c>
      <c r="AX89">
        <v>9510000</v>
      </c>
      <c r="AY89">
        <v>34.700000000000003</v>
      </c>
    </row>
    <row r="90" spans="14:51" x14ac:dyDescent="0.35">
      <c r="N90" s="3" t="str">
        <f t="shared" si="4"/>
        <v>1971Male75-84 years</v>
      </c>
      <c r="O90">
        <v>1971</v>
      </c>
      <c r="P90">
        <v>1971</v>
      </c>
      <c r="Q90" t="s">
        <v>27</v>
      </c>
      <c r="R90" t="s">
        <v>28</v>
      </c>
      <c r="S90" t="s">
        <v>13</v>
      </c>
      <c r="T90" t="s">
        <v>14</v>
      </c>
      <c r="U90">
        <v>1090</v>
      </c>
      <c r="V90">
        <v>2512000</v>
      </c>
      <c r="W90">
        <v>43.4</v>
      </c>
      <c r="AP90" t="str">
        <f t="shared" si="5"/>
        <v>1971Female44483</v>
      </c>
      <c r="AQ90">
        <v>1971</v>
      </c>
      <c r="AR90">
        <v>1971</v>
      </c>
      <c r="AS90" t="s">
        <v>11</v>
      </c>
      <c r="AT90" t="s">
        <v>12</v>
      </c>
      <c r="AU90" t="s">
        <v>124</v>
      </c>
      <c r="AV90" s="1">
        <v>44483</v>
      </c>
      <c r="AW90">
        <v>3108</v>
      </c>
      <c r="AX90">
        <v>10346000</v>
      </c>
      <c r="AY90">
        <v>30</v>
      </c>
    </row>
    <row r="91" spans="14:51" x14ac:dyDescent="0.35">
      <c r="N91" s="3" t="str">
        <f t="shared" si="4"/>
        <v>1971Female85+ years</v>
      </c>
      <c r="O91">
        <v>1971</v>
      </c>
      <c r="P91">
        <v>1971</v>
      </c>
      <c r="Q91" t="s">
        <v>29</v>
      </c>
      <c r="R91" t="s">
        <v>30</v>
      </c>
      <c r="S91" t="s">
        <v>11</v>
      </c>
      <c r="T91" t="s">
        <v>12</v>
      </c>
      <c r="U91">
        <v>35</v>
      </c>
      <c r="V91">
        <v>977000</v>
      </c>
      <c r="W91">
        <v>3.6</v>
      </c>
      <c r="AP91" t="str">
        <f t="shared" si="5"/>
        <v>1971Female15-19</v>
      </c>
      <c r="AQ91">
        <v>1971</v>
      </c>
      <c r="AR91">
        <v>1971</v>
      </c>
      <c r="AS91" t="s">
        <v>11</v>
      </c>
      <c r="AT91" t="s">
        <v>12</v>
      </c>
      <c r="AU91" t="s">
        <v>125</v>
      </c>
      <c r="AV91" t="s">
        <v>126</v>
      </c>
      <c r="AW91">
        <v>6048</v>
      </c>
      <c r="AX91">
        <v>9740000</v>
      </c>
      <c r="AY91">
        <v>62.1</v>
      </c>
    </row>
    <row r="92" spans="14:51" x14ac:dyDescent="0.35">
      <c r="N92" s="3" t="str">
        <f t="shared" si="4"/>
        <v>1971Male85+ years</v>
      </c>
      <c r="O92">
        <v>1971</v>
      </c>
      <c r="P92">
        <v>1971</v>
      </c>
      <c r="Q92" t="s">
        <v>29</v>
      </c>
      <c r="R92" t="s">
        <v>30</v>
      </c>
      <c r="S92" t="s">
        <v>13</v>
      </c>
      <c r="T92" t="s">
        <v>14</v>
      </c>
      <c r="U92">
        <v>249</v>
      </c>
      <c r="V92">
        <v>510000</v>
      </c>
      <c r="W92">
        <v>48.8</v>
      </c>
      <c r="AP92" t="str">
        <f t="shared" si="5"/>
        <v>1971Female20-24</v>
      </c>
      <c r="AQ92">
        <v>1971</v>
      </c>
      <c r="AR92">
        <v>1971</v>
      </c>
      <c r="AS92" t="s">
        <v>11</v>
      </c>
      <c r="AT92" t="s">
        <v>12</v>
      </c>
      <c r="AU92" t="s">
        <v>127</v>
      </c>
      <c r="AV92" t="s">
        <v>128</v>
      </c>
      <c r="AW92">
        <v>6563</v>
      </c>
      <c r="AX92">
        <v>9027000</v>
      </c>
      <c r="AY92">
        <v>72.7</v>
      </c>
    </row>
    <row r="93" spans="14:51" x14ac:dyDescent="0.35">
      <c r="N93" s="3" t="str">
        <f t="shared" si="4"/>
        <v>1971FemaleNot Stated</v>
      </c>
      <c r="O93">
        <v>1971</v>
      </c>
      <c r="P93">
        <v>1971</v>
      </c>
      <c r="Q93" t="s">
        <v>31</v>
      </c>
      <c r="R93" t="s">
        <v>32</v>
      </c>
      <c r="S93" t="s">
        <v>11</v>
      </c>
      <c r="T93" t="s">
        <v>12</v>
      </c>
      <c r="U93">
        <v>4</v>
      </c>
      <c r="V93" t="s">
        <v>33</v>
      </c>
      <c r="W93" t="s">
        <v>33</v>
      </c>
      <c r="AP93" t="str">
        <f t="shared" si="5"/>
        <v>1971Female25-34</v>
      </c>
      <c r="AQ93">
        <v>1971</v>
      </c>
      <c r="AR93">
        <v>1971</v>
      </c>
      <c r="AS93" t="s">
        <v>11</v>
      </c>
      <c r="AT93" t="s">
        <v>12</v>
      </c>
      <c r="AU93" t="s">
        <v>17</v>
      </c>
      <c r="AV93" t="s">
        <v>18</v>
      </c>
      <c r="AW93">
        <v>13141</v>
      </c>
      <c r="AX93">
        <v>13097000</v>
      </c>
      <c r="AY93">
        <v>100.3</v>
      </c>
    </row>
    <row r="94" spans="14:51" x14ac:dyDescent="0.35">
      <c r="N94" s="3" t="str">
        <f t="shared" si="4"/>
        <v>1971MaleNot Stated</v>
      </c>
      <c r="O94">
        <v>1971</v>
      </c>
      <c r="P94">
        <v>1971</v>
      </c>
      <c r="Q94" t="s">
        <v>31</v>
      </c>
      <c r="R94" t="s">
        <v>32</v>
      </c>
      <c r="S94" t="s">
        <v>13</v>
      </c>
      <c r="T94" t="s">
        <v>14</v>
      </c>
      <c r="U94">
        <v>3</v>
      </c>
      <c r="V94" t="s">
        <v>33</v>
      </c>
      <c r="W94" t="s">
        <v>33</v>
      </c>
      <c r="AP94" t="str">
        <f t="shared" si="5"/>
        <v>1971Female35-44</v>
      </c>
      <c r="AQ94">
        <v>1971</v>
      </c>
      <c r="AR94">
        <v>1971</v>
      </c>
      <c r="AS94" t="s">
        <v>11</v>
      </c>
      <c r="AT94" t="s">
        <v>12</v>
      </c>
      <c r="AU94" t="s">
        <v>19</v>
      </c>
      <c r="AV94" t="s">
        <v>20</v>
      </c>
      <c r="AW94">
        <v>26609</v>
      </c>
      <c r="AX94">
        <v>11727000</v>
      </c>
      <c r="AY94">
        <v>226.9</v>
      </c>
    </row>
    <row r="95" spans="14:51" x14ac:dyDescent="0.35">
      <c r="N95" s="3" t="str">
        <f t="shared" si="4"/>
        <v>1972Female10-14 years</v>
      </c>
      <c r="O95">
        <v>1972</v>
      </c>
      <c r="P95">
        <v>1972</v>
      </c>
      <c r="Q95" t="s">
        <v>124</v>
      </c>
      <c r="R95" s="1">
        <v>44483</v>
      </c>
      <c r="S95" t="s">
        <v>11</v>
      </c>
      <c r="T95" t="s">
        <v>12</v>
      </c>
      <c r="U95">
        <v>40</v>
      </c>
      <c r="V95">
        <v>10347000</v>
      </c>
      <c r="W95">
        <v>0.4</v>
      </c>
      <c r="AP95" t="str">
        <f t="shared" si="5"/>
        <v>1971Female45-54</v>
      </c>
      <c r="AQ95">
        <v>1971</v>
      </c>
      <c r="AR95">
        <v>1971</v>
      </c>
      <c r="AS95" t="s">
        <v>11</v>
      </c>
      <c r="AT95" t="s">
        <v>12</v>
      </c>
      <c r="AU95" t="s">
        <v>21</v>
      </c>
      <c r="AV95" t="s">
        <v>22</v>
      </c>
      <c r="AW95">
        <v>61341</v>
      </c>
      <c r="AX95">
        <v>12179000</v>
      </c>
      <c r="AY95">
        <v>503.7</v>
      </c>
    </row>
    <row r="96" spans="14:51" x14ac:dyDescent="0.35">
      <c r="N96" s="3" t="str">
        <f t="shared" si="4"/>
        <v>1972Male10-14 years</v>
      </c>
      <c r="O96">
        <v>1972</v>
      </c>
      <c r="P96">
        <v>1972</v>
      </c>
      <c r="Q96" t="s">
        <v>124</v>
      </c>
      <c r="R96" s="1">
        <v>44483</v>
      </c>
      <c r="S96" t="s">
        <v>13</v>
      </c>
      <c r="T96" t="s">
        <v>14</v>
      </c>
      <c r="U96">
        <v>80</v>
      </c>
      <c r="V96">
        <v>10752000</v>
      </c>
      <c r="W96">
        <v>0.7</v>
      </c>
      <c r="AP96" t="str">
        <f t="shared" si="5"/>
        <v>1971Female55-64</v>
      </c>
      <c r="AQ96">
        <v>1971</v>
      </c>
      <c r="AR96">
        <v>1971</v>
      </c>
      <c r="AS96" t="s">
        <v>11</v>
      </c>
      <c r="AT96" t="s">
        <v>12</v>
      </c>
      <c r="AU96" t="s">
        <v>23</v>
      </c>
      <c r="AV96" t="s">
        <v>24</v>
      </c>
      <c r="AW96">
        <v>107893</v>
      </c>
      <c r="AX96">
        <v>10013000</v>
      </c>
      <c r="AY96">
        <v>1077.5</v>
      </c>
    </row>
    <row r="97" spans="14:51" x14ac:dyDescent="0.35">
      <c r="N97" s="3" t="str">
        <f t="shared" si="4"/>
        <v>1972Female15-19 years</v>
      </c>
      <c r="O97">
        <v>1972</v>
      </c>
      <c r="P97">
        <v>1972</v>
      </c>
      <c r="Q97" t="s">
        <v>125</v>
      </c>
      <c r="R97" t="s">
        <v>126</v>
      </c>
      <c r="S97" t="s">
        <v>11</v>
      </c>
      <c r="T97" t="s">
        <v>12</v>
      </c>
      <c r="U97">
        <v>278</v>
      </c>
      <c r="V97">
        <v>9988000</v>
      </c>
      <c r="W97">
        <v>2.8</v>
      </c>
      <c r="AP97" t="str">
        <f t="shared" si="5"/>
        <v>1971Female65-74</v>
      </c>
      <c r="AQ97">
        <v>1971</v>
      </c>
      <c r="AR97">
        <v>1971</v>
      </c>
      <c r="AS97" t="s">
        <v>11</v>
      </c>
      <c r="AT97" t="s">
        <v>12</v>
      </c>
      <c r="AU97" t="s">
        <v>25</v>
      </c>
      <c r="AV97" t="s">
        <v>26</v>
      </c>
      <c r="AW97">
        <v>178278</v>
      </c>
      <c r="AX97">
        <v>7146000</v>
      </c>
      <c r="AY97">
        <v>2494.8000000000002</v>
      </c>
    </row>
    <row r="98" spans="14:51" x14ac:dyDescent="0.35">
      <c r="N98" s="3" t="str">
        <f t="shared" si="4"/>
        <v>1972Male15-19 years</v>
      </c>
      <c r="O98">
        <v>1972</v>
      </c>
      <c r="P98">
        <v>1972</v>
      </c>
      <c r="Q98" t="s">
        <v>125</v>
      </c>
      <c r="R98" t="s">
        <v>126</v>
      </c>
      <c r="S98" t="s">
        <v>13</v>
      </c>
      <c r="T98" t="s">
        <v>14</v>
      </c>
      <c r="U98">
        <v>1106</v>
      </c>
      <c r="V98">
        <v>10236000</v>
      </c>
      <c r="W98">
        <v>10.8</v>
      </c>
      <c r="AP98" t="str">
        <f t="shared" si="5"/>
        <v>1971Female75-84</v>
      </c>
      <c r="AQ98">
        <v>1971</v>
      </c>
      <c r="AR98">
        <v>1971</v>
      </c>
      <c r="AS98" t="s">
        <v>11</v>
      </c>
      <c r="AT98" t="s">
        <v>12</v>
      </c>
      <c r="AU98" t="s">
        <v>27</v>
      </c>
      <c r="AV98" t="s">
        <v>28</v>
      </c>
      <c r="AW98">
        <v>250091</v>
      </c>
      <c r="AX98">
        <v>3879000</v>
      </c>
      <c r="AY98">
        <v>6447.3</v>
      </c>
    </row>
    <row r="99" spans="14:51" x14ac:dyDescent="0.35">
      <c r="N99" s="3" t="str">
        <f t="shared" si="4"/>
        <v>1972Female20-24 years</v>
      </c>
      <c r="O99">
        <v>1972</v>
      </c>
      <c r="P99">
        <v>1972</v>
      </c>
      <c r="Q99" t="s">
        <v>127</v>
      </c>
      <c r="R99" t="s">
        <v>128</v>
      </c>
      <c r="S99" t="s">
        <v>11</v>
      </c>
      <c r="T99" t="s">
        <v>12</v>
      </c>
      <c r="U99">
        <v>612</v>
      </c>
      <c r="V99">
        <v>9021000</v>
      </c>
      <c r="W99">
        <v>6.8</v>
      </c>
      <c r="AP99" t="str">
        <f t="shared" si="5"/>
        <v>1971Female85+</v>
      </c>
      <c r="AQ99">
        <v>1971</v>
      </c>
      <c r="AR99">
        <v>1971</v>
      </c>
      <c r="AS99" t="s">
        <v>11</v>
      </c>
      <c r="AT99" t="s">
        <v>12</v>
      </c>
      <c r="AU99" t="s">
        <v>29</v>
      </c>
      <c r="AV99" t="s">
        <v>30</v>
      </c>
      <c r="AW99">
        <v>159725</v>
      </c>
      <c r="AX99">
        <v>977000</v>
      </c>
      <c r="AY99">
        <v>16348.5</v>
      </c>
    </row>
    <row r="100" spans="14:51" x14ac:dyDescent="0.35">
      <c r="N100" s="3" t="str">
        <f t="shared" si="4"/>
        <v>1972Male20-24 years</v>
      </c>
      <c r="O100">
        <v>1972</v>
      </c>
      <c r="P100">
        <v>1972</v>
      </c>
      <c r="Q100" t="s">
        <v>127</v>
      </c>
      <c r="R100" t="s">
        <v>128</v>
      </c>
      <c r="S100" t="s">
        <v>13</v>
      </c>
      <c r="T100" t="s">
        <v>14</v>
      </c>
      <c r="U100">
        <v>1862</v>
      </c>
      <c r="V100">
        <v>8845000</v>
      </c>
      <c r="W100">
        <v>21.1</v>
      </c>
      <c r="AP100" t="str">
        <f t="shared" si="5"/>
        <v>1971FemaleNS</v>
      </c>
      <c r="AQ100">
        <v>1971</v>
      </c>
      <c r="AR100">
        <v>1971</v>
      </c>
      <c r="AS100" t="s">
        <v>11</v>
      </c>
      <c r="AT100" t="s">
        <v>12</v>
      </c>
      <c r="AU100" t="s">
        <v>31</v>
      </c>
      <c r="AV100" t="s">
        <v>32</v>
      </c>
      <c r="AW100">
        <v>292</v>
      </c>
      <c r="AX100" t="s">
        <v>33</v>
      </c>
      <c r="AY100" t="s">
        <v>33</v>
      </c>
    </row>
    <row r="101" spans="14:51" x14ac:dyDescent="0.35">
      <c r="N101" s="3" t="str">
        <f t="shared" si="4"/>
        <v>1972Female25-34 years</v>
      </c>
      <c r="O101">
        <v>1972</v>
      </c>
      <c r="P101">
        <v>1972</v>
      </c>
      <c r="Q101" t="s">
        <v>17</v>
      </c>
      <c r="R101" t="s">
        <v>18</v>
      </c>
      <c r="S101" t="s">
        <v>11</v>
      </c>
      <c r="T101" t="s">
        <v>12</v>
      </c>
      <c r="U101">
        <v>1212</v>
      </c>
      <c r="V101">
        <v>13920000</v>
      </c>
      <c r="W101">
        <v>8.6999999999999993</v>
      </c>
      <c r="AP101" t="str">
        <f t="shared" si="5"/>
        <v>1971Male1</v>
      </c>
      <c r="AQ101">
        <v>1971</v>
      </c>
      <c r="AR101">
        <v>1971</v>
      </c>
      <c r="AS101" t="s">
        <v>13</v>
      </c>
      <c r="AT101" t="s">
        <v>14</v>
      </c>
      <c r="AU101" t="s">
        <v>167</v>
      </c>
      <c r="AV101">
        <v>1</v>
      </c>
      <c r="AW101">
        <v>39098</v>
      </c>
      <c r="AX101">
        <v>1822910</v>
      </c>
      <c r="AY101">
        <v>2144.8000000000002</v>
      </c>
    </row>
    <row r="102" spans="14:51" x14ac:dyDescent="0.35">
      <c r="N102" s="3" t="str">
        <f t="shared" si="4"/>
        <v>1972Male25-34 years</v>
      </c>
      <c r="O102">
        <v>1972</v>
      </c>
      <c r="P102">
        <v>1972</v>
      </c>
      <c r="Q102" t="s">
        <v>17</v>
      </c>
      <c r="R102" t="s">
        <v>18</v>
      </c>
      <c r="S102" t="s">
        <v>13</v>
      </c>
      <c r="T102" t="s">
        <v>14</v>
      </c>
      <c r="U102">
        <v>2804</v>
      </c>
      <c r="V102">
        <v>13543000</v>
      </c>
      <c r="W102">
        <v>20.7</v>
      </c>
      <c r="AP102" t="str">
        <f t="shared" si="5"/>
        <v>1971Male44200</v>
      </c>
      <c r="AQ102">
        <v>1971</v>
      </c>
      <c r="AR102">
        <v>1971</v>
      </c>
      <c r="AS102" t="s">
        <v>13</v>
      </c>
      <c r="AT102" t="s">
        <v>14</v>
      </c>
      <c r="AU102" t="s">
        <v>168</v>
      </c>
      <c r="AV102" s="1">
        <v>44200</v>
      </c>
      <c r="AW102">
        <v>6297</v>
      </c>
      <c r="AX102">
        <v>6954000</v>
      </c>
      <c r="AY102">
        <v>90.6</v>
      </c>
    </row>
    <row r="103" spans="14:51" x14ac:dyDescent="0.35">
      <c r="N103" s="3" t="str">
        <f t="shared" si="4"/>
        <v>1972Female35-44 years</v>
      </c>
      <c r="O103">
        <v>1972</v>
      </c>
      <c r="P103">
        <v>1972</v>
      </c>
      <c r="Q103" t="s">
        <v>19</v>
      </c>
      <c r="R103" t="s">
        <v>20</v>
      </c>
      <c r="S103" t="s">
        <v>11</v>
      </c>
      <c r="T103" t="s">
        <v>12</v>
      </c>
      <c r="U103">
        <v>1356</v>
      </c>
      <c r="V103">
        <v>11659000</v>
      </c>
      <c r="W103">
        <v>11.6</v>
      </c>
      <c r="AP103" t="str">
        <f t="shared" si="5"/>
        <v>1971Male44325</v>
      </c>
      <c r="AQ103">
        <v>1971</v>
      </c>
      <c r="AR103">
        <v>1971</v>
      </c>
      <c r="AS103" t="s">
        <v>13</v>
      </c>
      <c r="AT103" t="s">
        <v>14</v>
      </c>
      <c r="AU103" t="s">
        <v>122</v>
      </c>
      <c r="AV103" s="1">
        <v>44325</v>
      </c>
      <c r="AW103">
        <v>4851</v>
      </c>
      <c r="AX103">
        <v>9886000</v>
      </c>
      <c r="AY103">
        <v>49.1</v>
      </c>
    </row>
    <row r="104" spans="14:51" x14ac:dyDescent="0.35">
      <c r="N104" s="3" t="str">
        <f t="shared" si="4"/>
        <v>1972Male35-44 years</v>
      </c>
      <c r="O104">
        <v>1972</v>
      </c>
      <c r="P104">
        <v>1972</v>
      </c>
      <c r="Q104" t="s">
        <v>19</v>
      </c>
      <c r="R104" t="s">
        <v>20</v>
      </c>
      <c r="S104" t="s">
        <v>13</v>
      </c>
      <c r="T104" t="s">
        <v>14</v>
      </c>
      <c r="U104">
        <v>2460</v>
      </c>
      <c r="V104">
        <v>11120000</v>
      </c>
      <c r="W104">
        <v>22.1</v>
      </c>
      <c r="AP104" t="str">
        <f t="shared" si="5"/>
        <v>1971Male44483</v>
      </c>
      <c r="AQ104">
        <v>1971</v>
      </c>
      <c r="AR104">
        <v>1971</v>
      </c>
      <c r="AS104" t="s">
        <v>13</v>
      </c>
      <c r="AT104" t="s">
        <v>14</v>
      </c>
      <c r="AU104" t="s">
        <v>124</v>
      </c>
      <c r="AV104" s="1">
        <v>44483</v>
      </c>
      <c r="AW104">
        <v>5317</v>
      </c>
      <c r="AX104">
        <v>10749000</v>
      </c>
      <c r="AY104">
        <v>49.5</v>
      </c>
    </row>
    <row r="105" spans="14:51" x14ac:dyDescent="0.35">
      <c r="N105" s="3" t="str">
        <f t="shared" si="4"/>
        <v>1972Female45-54 years</v>
      </c>
      <c r="O105">
        <v>1972</v>
      </c>
      <c r="P105">
        <v>1972</v>
      </c>
      <c r="Q105" t="s">
        <v>21</v>
      </c>
      <c r="R105" t="s">
        <v>22</v>
      </c>
      <c r="S105" t="s">
        <v>11</v>
      </c>
      <c r="T105" t="s">
        <v>12</v>
      </c>
      <c r="U105">
        <v>1518</v>
      </c>
      <c r="V105">
        <v>12271000</v>
      </c>
      <c r="W105">
        <v>12.4</v>
      </c>
      <c r="AP105" t="str">
        <f t="shared" si="5"/>
        <v>1971Male15-19</v>
      </c>
      <c r="AQ105">
        <v>1971</v>
      </c>
      <c r="AR105">
        <v>1971</v>
      </c>
      <c r="AS105" t="s">
        <v>13</v>
      </c>
      <c r="AT105" t="s">
        <v>14</v>
      </c>
      <c r="AU105" t="s">
        <v>125</v>
      </c>
      <c r="AV105" t="s">
        <v>126</v>
      </c>
      <c r="AW105">
        <v>15696</v>
      </c>
      <c r="AX105">
        <v>9975000</v>
      </c>
      <c r="AY105">
        <v>157.4</v>
      </c>
    </row>
    <row r="106" spans="14:51" x14ac:dyDescent="0.35">
      <c r="N106" s="3" t="str">
        <f t="shared" si="4"/>
        <v>1972Male45-54 years</v>
      </c>
      <c r="O106">
        <v>1972</v>
      </c>
      <c r="P106">
        <v>1972</v>
      </c>
      <c r="Q106" t="s">
        <v>21</v>
      </c>
      <c r="R106" t="s">
        <v>22</v>
      </c>
      <c r="S106" t="s">
        <v>13</v>
      </c>
      <c r="T106" t="s">
        <v>14</v>
      </c>
      <c r="U106">
        <v>3198</v>
      </c>
      <c r="V106">
        <v>11403000</v>
      </c>
      <c r="W106">
        <v>28</v>
      </c>
      <c r="AP106" t="str">
        <f t="shared" si="5"/>
        <v>1971Male20-24</v>
      </c>
      <c r="AQ106">
        <v>1971</v>
      </c>
      <c r="AR106">
        <v>1971</v>
      </c>
      <c r="AS106" t="s">
        <v>13</v>
      </c>
      <c r="AT106" t="s">
        <v>14</v>
      </c>
      <c r="AU106" t="s">
        <v>127</v>
      </c>
      <c r="AV106" t="s">
        <v>128</v>
      </c>
      <c r="AW106">
        <v>18889</v>
      </c>
      <c r="AX106">
        <v>8676000</v>
      </c>
      <c r="AY106">
        <v>217.7</v>
      </c>
    </row>
    <row r="107" spans="14:51" x14ac:dyDescent="0.35">
      <c r="N107" s="3" t="str">
        <f t="shared" si="4"/>
        <v>1972Female55-64 years</v>
      </c>
      <c r="O107">
        <v>1972</v>
      </c>
      <c r="P107">
        <v>1972</v>
      </c>
      <c r="Q107" t="s">
        <v>23</v>
      </c>
      <c r="R107" t="s">
        <v>24</v>
      </c>
      <c r="S107" t="s">
        <v>11</v>
      </c>
      <c r="T107" t="s">
        <v>12</v>
      </c>
      <c r="U107">
        <v>1248</v>
      </c>
      <c r="V107">
        <v>10160000</v>
      </c>
      <c r="W107">
        <v>12.3</v>
      </c>
      <c r="AP107" t="str">
        <f t="shared" si="5"/>
        <v>1971Male25-34</v>
      </c>
      <c r="AQ107">
        <v>1971</v>
      </c>
      <c r="AR107">
        <v>1971</v>
      </c>
      <c r="AS107" t="s">
        <v>13</v>
      </c>
      <c r="AT107" t="s">
        <v>14</v>
      </c>
      <c r="AU107" t="s">
        <v>17</v>
      </c>
      <c r="AV107" t="s">
        <v>18</v>
      </c>
      <c r="AW107">
        <v>26991</v>
      </c>
      <c r="AX107">
        <v>12673000</v>
      </c>
      <c r="AY107">
        <v>213</v>
      </c>
    </row>
    <row r="108" spans="14:51" x14ac:dyDescent="0.35">
      <c r="N108" s="3" t="str">
        <f t="shared" si="4"/>
        <v>1972Male55-64 years</v>
      </c>
      <c r="O108">
        <v>1972</v>
      </c>
      <c r="P108">
        <v>1972</v>
      </c>
      <c r="Q108" t="s">
        <v>23</v>
      </c>
      <c r="R108" t="s">
        <v>24</v>
      </c>
      <c r="S108" t="s">
        <v>13</v>
      </c>
      <c r="T108" t="s">
        <v>14</v>
      </c>
      <c r="U108">
        <v>2842</v>
      </c>
      <c r="V108">
        <v>9051000</v>
      </c>
      <c r="W108">
        <v>31.4</v>
      </c>
      <c r="AP108" t="str">
        <f t="shared" si="5"/>
        <v>1971Male35-44</v>
      </c>
      <c r="AQ108">
        <v>1971</v>
      </c>
      <c r="AR108">
        <v>1971</v>
      </c>
      <c r="AS108" t="s">
        <v>13</v>
      </c>
      <c r="AT108" t="s">
        <v>14</v>
      </c>
      <c r="AU108" t="s">
        <v>19</v>
      </c>
      <c r="AV108" t="s">
        <v>20</v>
      </c>
      <c r="AW108">
        <v>43714</v>
      </c>
      <c r="AX108">
        <v>11151000</v>
      </c>
      <c r="AY108">
        <v>392</v>
      </c>
    </row>
    <row r="109" spans="14:51" x14ac:dyDescent="0.35">
      <c r="N109" s="3" t="str">
        <f t="shared" si="4"/>
        <v>1972Female65-74 years</v>
      </c>
      <c r="O109">
        <v>1972</v>
      </c>
      <c r="P109">
        <v>1972</v>
      </c>
      <c r="Q109" t="s">
        <v>25</v>
      </c>
      <c r="R109" t="s">
        <v>26</v>
      </c>
      <c r="S109" t="s">
        <v>11</v>
      </c>
      <c r="T109" t="s">
        <v>12</v>
      </c>
      <c r="U109">
        <v>620</v>
      </c>
      <c r="V109">
        <v>7295000</v>
      </c>
      <c r="W109">
        <v>8.5</v>
      </c>
      <c r="AP109" t="str">
        <f t="shared" si="5"/>
        <v>1971Male45-54</v>
      </c>
      <c r="AQ109">
        <v>1971</v>
      </c>
      <c r="AR109">
        <v>1971</v>
      </c>
      <c r="AS109" t="s">
        <v>13</v>
      </c>
      <c r="AT109" t="s">
        <v>14</v>
      </c>
      <c r="AU109" t="s">
        <v>21</v>
      </c>
      <c r="AV109" t="s">
        <v>22</v>
      </c>
      <c r="AW109">
        <v>105558</v>
      </c>
      <c r="AX109">
        <v>11325000</v>
      </c>
      <c r="AY109">
        <v>932.1</v>
      </c>
    </row>
    <row r="110" spans="14:51" x14ac:dyDescent="0.35">
      <c r="N110" s="3" t="str">
        <f t="shared" si="4"/>
        <v>1972Male65-74 years</v>
      </c>
      <c r="O110">
        <v>1972</v>
      </c>
      <c r="P110">
        <v>1972</v>
      </c>
      <c r="Q110" t="s">
        <v>25</v>
      </c>
      <c r="R110" t="s">
        <v>26</v>
      </c>
      <c r="S110" t="s">
        <v>13</v>
      </c>
      <c r="T110" t="s">
        <v>14</v>
      </c>
      <c r="U110">
        <v>2018</v>
      </c>
      <c r="V110">
        <v>5627000</v>
      </c>
      <c r="W110">
        <v>35.9</v>
      </c>
      <c r="AP110" t="str">
        <f t="shared" si="5"/>
        <v>1971Male55-64</v>
      </c>
      <c r="AQ110">
        <v>1971</v>
      </c>
      <c r="AR110">
        <v>1971</v>
      </c>
      <c r="AS110" t="s">
        <v>13</v>
      </c>
      <c r="AT110" t="s">
        <v>14</v>
      </c>
      <c r="AU110" t="s">
        <v>23</v>
      </c>
      <c r="AV110" t="s">
        <v>24</v>
      </c>
      <c r="AW110">
        <v>198776</v>
      </c>
      <c r="AX110">
        <v>8949000</v>
      </c>
      <c r="AY110">
        <v>2221.1999999999998</v>
      </c>
    </row>
    <row r="111" spans="14:51" x14ac:dyDescent="0.35">
      <c r="N111" s="3" t="str">
        <f t="shared" si="4"/>
        <v>1972Female75-84 years</v>
      </c>
      <c r="O111">
        <v>1972</v>
      </c>
      <c r="P111">
        <v>1972</v>
      </c>
      <c r="Q111" t="s">
        <v>27</v>
      </c>
      <c r="R111" t="s">
        <v>28</v>
      </c>
      <c r="S111" t="s">
        <v>11</v>
      </c>
      <c r="T111" t="s">
        <v>12</v>
      </c>
      <c r="U111">
        <v>296</v>
      </c>
      <c r="V111">
        <v>4006000</v>
      </c>
      <c r="W111">
        <v>7.4</v>
      </c>
      <c r="AP111" t="str">
        <f t="shared" si="5"/>
        <v>1971Male65-74</v>
      </c>
      <c r="AQ111">
        <v>1971</v>
      </c>
      <c r="AR111">
        <v>1971</v>
      </c>
      <c r="AS111" t="s">
        <v>13</v>
      </c>
      <c r="AT111" t="s">
        <v>14</v>
      </c>
      <c r="AU111" t="s">
        <v>25</v>
      </c>
      <c r="AV111" t="s">
        <v>26</v>
      </c>
      <c r="AW111">
        <v>263495</v>
      </c>
      <c r="AX111">
        <v>5537000</v>
      </c>
      <c r="AY111">
        <v>4758.8</v>
      </c>
    </row>
    <row r="112" spans="14:51" x14ac:dyDescent="0.35">
      <c r="N112" s="3" t="str">
        <f t="shared" si="4"/>
        <v>1972Male75-84 years</v>
      </c>
      <c r="O112">
        <v>1972</v>
      </c>
      <c r="P112">
        <v>1972</v>
      </c>
      <c r="Q112" t="s">
        <v>27</v>
      </c>
      <c r="R112" t="s">
        <v>28</v>
      </c>
      <c r="S112" t="s">
        <v>13</v>
      </c>
      <c r="T112" t="s">
        <v>14</v>
      </c>
      <c r="U112">
        <v>1128</v>
      </c>
      <c r="V112">
        <v>2550000</v>
      </c>
      <c r="W112">
        <v>44.2</v>
      </c>
      <c r="AP112" t="str">
        <f t="shared" si="5"/>
        <v>1971Male75-84</v>
      </c>
      <c r="AQ112">
        <v>1971</v>
      </c>
      <c r="AR112">
        <v>1971</v>
      </c>
      <c r="AS112" t="s">
        <v>13</v>
      </c>
      <c r="AT112" t="s">
        <v>14</v>
      </c>
      <c r="AU112" t="s">
        <v>27</v>
      </c>
      <c r="AV112" t="s">
        <v>28</v>
      </c>
      <c r="AW112">
        <v>246687</v>
      </c>
      <c r="AX112">
        <v>2512000</v>
      </c>
      <c r="AY112">
        <v>9820.2999999999993</v>
      </c>
    </row>
    <row r="113" spans="14:51" x14ac:dyDescent="0.35">
      <c r="N113" s="3" t="str">
        <f t="shared" si="4"/>
        <v>1972Female85+ years</v>
      </c>
      <c r="O113">
        <v>1972</v>
      </c>
      <c r="P113">
        <v>1972</v>
      </c>
      <c r="Q113" t="s">
        <v>29</v>
      </c>
      <c r="R113" t="s">
        <v>30</v>
      </c>
      <c r="S113" t="s">
        <v>11</v>
      </c>
      <c r="T113" t="s">
        <v>12</v>
      </c>
      <c r="U113">
        <v>56</v>
      </c>
      <c r="V113">
        <v>1020000</v>
      </c>
      <c r="W113">
        <v>5.5</v>
      </c>
      <c r="AP113" t="str">
        <f t="shared" si="5"/>
        <v>1971Male85+</v>
      </c>
      <c r="AQ113">
        <v>1971</v>
      </c>
      <c r="AR113">
        <v>1971</v>
      </c>
      <c r="AS113" t="s">
        <v>13</v>
      </c>
      <c r="AT113" t="s">
        <v>14</v>
      </c>
      <c r="AU113" t="s">
        <v>29</v>
      </c>
      <c r="AV113" t="s">
        <v>30</v>
      </c>
      <c r="AW113">
        <v>101497</v>
      </c>
      <c r="AX113">
        <v>510000</v>
      </c>
      <c r="AY113">
        <v>19901.400000000001</v>
      </c>
    </row>
    <row r="114" spans="14:51" x14ac:dyDescent="0.35">
      <c r="N114" s="3" t="str">
        <f t="shared" si="4"/>
        <v>1972Male85+ years</v>
      </c>
      <c r="O114">
        <v>1972</v>
      </c>
      <c r="P114">
        <v>1972</v>
      </c>
      <c r="Q114" t="s">
        <v>29</v>
      </c>
      <c r="R114" t="s">
        <v>30</v>
      </c>
      <c r="S114" t="s">
        <v>13</v>
      </c>
      <c r="T114" t="s">
        <v>14</v>
      </c>
      <c r="U114">
        <v>264</v>
      </c>
      <c r="V114">
        <v>522000</v>
      </c>
      <c r="W114">
        <v>50.6</v>
      </c>
      <c r="AP114" t="str">
        <f t="shared" si="5"/>
        <v>1971MaleNS</v>
      </c>
      <c r="AQ114">
        <v>1971</v>
      </c>
      <c r="AR114">
        <v>1971</v>
      </c>
      <c r="AS114" t="s">
        <v>13</v>
      </c>
      <c r="AT114" t="s">
        <v>14</v>
      </c>
      <c r="AU114" t="s">
        <v>31</v>
      </c>
      <c r="AV114" t="s">
        <v>32</v>
      </c>
      <c r="AW114">
        <v>466</v>
      </c>
      <c r="AX114" t="s">
        <v>33</v>
      </c>
      <c r="AY114" t="s">
        <v>33</v>
      </c>
    </row>
    <row r="115" spans="14:51" x14ac:dyDescent="0.35">
      <c r="N115" s="3" t="str">
        <f t="shared" si="4"/>
        <v>1972MaleNot Stated</v>
      </c>
      <c r="O115">
        <v>1972</v>
      </c>
      <c r="P115">
        <v>1972</v>
      </c>
      <c r="Q115" t="s">
        <v>31</v>
      </c>
      <c r="R115" t="s">
        <v>32</v>
      </c>
      <c r="S115" t="s">
        <v>13</v>
      </c>
      <c r="T115" t="s">
        <v>14</v>
      </c>
      <c r="U115">
        <v>6</v>
      </c>
      <c r="V115" t="s">
        <v>33</v>
      </c>
      <c r="W115" t="s">
        <v>33</v>
      </c>
      <c r="AP115" t="str">
        <f t="shared" si="5"/>
        <v>1972Female1</v>
      </c>
      <c r="AQ115">
        <v>1972</v>
      </c>
      <c r="AR115">
        <v>1972</v>
      </c>
      <c r="AS115" t="s">
        <v>11</v>
      </c>
      <c r="AT115" t="s">
        <v>12</v>
      </c>
      <c r="AU115" t="s">
        <v>167</v>
      </c>
      <c r="AV115">
        <v>1</v>
      </c>
      <c r="AW115">
        <v>25472</v>
      </c>
      <c r="AX115">
        <v>1588484</v>
      </c>
      <c r="AY115">
        <v>1603.5</v>
      </c>
    </row>
    <row r="116" spans="14:51" x14ac:dyDescent="0.35">
      <c r="N116" s="3" t="str">
        <f t="shared" si="4"/>
        <v>1973Male5-9 years</v>
      </c>
      <c r="O116">
        <v>1973</v>
      </c>
      <c r="P116">
        <v>1973</v>
      </c>
      <c r="Q116" t="s">
        <v>122</v>
      </c>
      <c r="R116" s="1">
        <v>44325</v>
      </c>
      <c r="S116" t="s">
        <v>13</v>
      </c>
      <c r="T116" t="s">
        <v>14</v>
      </c>
      <c r="U116">
        <v>1</v>
      </c>
      <c r="V116">
        <v>9318000</v>
      </c>
      <c r="W116" t="s">
        <v>123</v>
      </c>
      <c r="AP116" t="str">
        <f t="shared" si="5"/>
        <v>1972Female44200</v>
      </c>
      <c r="AQ116">
        <v>1972</v>
      </c>
      <c r="AR116">
        <v>1972</v>
      </c>
      <c r="AS116" t="s">
        <v>11</v>
      </c>
      <c r="AT116" t="s">
        <v>12</v>
      </c>
      <c r="AU116" t="s">
        <v>168</v>
      </c>
      <c r="AV116" s="1">
        <v>44200</v>
      </c>
      <c r="AW116">
        <v>4800</v>
      </c>
      <c r="AX116">
        <v>6757000</v>
      </c>
      <c r="AY116">
        <v>71</v>
      </c>
    </row>
    <row r="117" spans="14:51" x14ac:dyDescent="0.35">
      <c r="N117" s="3" t="str">
        <f t="shared" si="4"/>
        <v>1973Female10-14 years</v>
      </c>
      <c r="O117">
        <v>1973</v>
      </c>
      <c r="P117">
        <v>1973</v>
      </c>
      <c r="Q117" t="s">
        <v>124</v>
      </c>
      <c r="R117" s="1">
        <v>44483</v>
      </c>
      <c r="S117" t="s">
        <v>11</v>
      </c>
      <c r="T117" t="s">
        <v>12</v>
      </c>
      <c r="U117">
        <v>37</v>
      </c>
      <c r="V117">
        <v>10310000</v>
      </c>
      <c r="W117">
        <v>0.4</v>
      </c>
      <c r="AP117" t="str">
        <f t="shared" si="5"/>
        <v>1972Female44325</v>
      </c>
      <c r="AQ117">
        <v>1972</v>
      </c>
      <c r="AR117">
        <v>1972</v>
      </c>
      <c r="AS117" t="s">
        <v>11</v>
      </c>
      <c r="AT117" t="s">
        <v>12</v>
      </c>
      <c r="AU117" t="s">
        <v>122</v>
      </c>
      <c r="AV117" s="1">
        <v>44325</v>
      </c>
      <c r="AW117">
        <v>3202</v>
      </c>
      <c r="AX117">
        <v>9241000</v>
      </c>
      <c r="AY117">
        <v>34.6</v>
      </c>
    </row>
    <row r="118" spans="14:51" x14ac:dyDescent="0.35">
      <c r="N118" s="3" t="str">
        <f t="shared" si="4"/>
        <v>1973Male10-14 years</v>
      </c>
      <c r="O118">
        <v>1973</v>
      </c>
      <c r="P118">
        <v>1973</v>
      </c>
      <c r="Q118" t="s">
        <v>124</v>
      </c>
      <c r="R118" s="1">
        <v>44483</v>
      </c>
      <c r="S118" t="s">
        <v>13</v>
      </c>
      <c r="T118" t="s">
        <v>14</v>
      </c>
      <c r="U118">
        <v>119</v>
      </c>
      <c r="V118">
        <v>10720000</v>
      </c>
      <c r="W118">
        <v>1.1000000000000001</v>
      </c>
      <c r="AP118" t="str">
        <f t="shared" si="5"/>
        <v>1972Female44483</v>
      </c>
      <c r="AQ118">
        <v>1972</v>
      </c>
      <c r="AR118">
        <v>1972</v>
      </c>
      <c r="AS118" t="s">
        <v>11</v>
      </c>
      <c r="AT118" t="s">
        <v>12</v>
      </c>
      <c r="AU118" t="s">
        <v>124</v>
      </c>
      <c r="AV118" s="1">
        <v>44483</v>
      </c>
      <c r="AW118">
        <v>3102</v>
      </c>
      <c r="AX118">
        <v>10347000</v>
      </c>
      <c r="AY118">
        <v>30</v>
      </c>
    </row>
    <row r="119" spans="14:51" x14ac:dyDescent="0.35">
      <c r="N119" s="3" t="str">
        <f t="shared" si="4"/>
        <v>1973Female15-19 years</v>
      </c>
      <c r="O119">
        <v>1973</v>
      </c>
      <c r="P119">
        <v>1973</v>
      </c>
      <c r="Q119" t="s">
        <v>125</v>
      </c>
      <c r="R119" t="s">
        <v>126</v>
      </c>
      <c r="S119" t="s">
        <v>11</v>
      </c>
      <c r="T119" t="s">
        <v>12</v>
      </c>
      <c r="U119">
        <v>314</v>
      </c>
      <c r="V119">
        <v>10193000</v>
      </c>
      <c r="W119">
        <v>3.1</v>
      </c>
      <c r="AP119" t="str">
        <f t="shared" si="5"/>
        <v>1972Female15-19</v>
      </c>
      <c r="AQ119">
        <v>1972</v>
      </c>
      <c r="AR119">
        <v>1972</v>
      </c>
      <c r="AS119" t="s">
        <v>11</v>
      </c>
      <c r="AT119" t="s">
        <v>12</v>
      </c>
      <c r="AU119" t="s">
        <v>125</v>
      </c>
      <c r="AV119" t="s">
        <v>126</v>
      </c>
      <c r="AW119">
        <v>6092</v>
      </c>
      <c r="AX119">
        <v>9988000</v>
      </c>
      <c r="AY119">
        <v>61</v>
      </c>
    </row>
    <row r="120" spans="14:51" x14ac:dyDescent="0.35">
      <c r="N120" s="3" t="str">
        <f t="shared" si="4"/>
        <v>1973Male15-19 years</v>
      </c>
      <c r="O120">
        <v>1973</v>
      </c>
      <c r="P120">
        <v>1973</v>
      </c>
      <c r="Q120" t="s">
        <v>125</v>
      </c>
      <c r="R120" t="s">
        <v>126</v>
      </c>
      <c r="S120" t="s">
        <v>13</v>
      </c>
      <c r="T120" t="s">
        <v>14</v>
      </c>
      <c r="U120">
        <v>1113</v>
      </c>
      <c r="V120">
        <v>10453000</v>
      </c>
      <c r="W120">
        <v>10.6</v>
      </c>
      <c r="AP120" t="str">
        <f t="shared" si="5"/>
        <v>1972Female20-24</v>
      </c>
      <c r="AQ120">
        <v>1972</v>
      </c>
      <c r="AR120">
        <v>1972</v>
      </c>
      <c r="AS120" t="s">
        <v>11</v>
      </c>
      <c r="AT120" t="s">
        <v>12</v>
      </c>
      <c r="AU120" t="s">
        <v>127</v>
      </c>
      <c r="AV120" t="s">
        <v>128</v>
      </c>
      <c r="AW120">
        <v>6620</v>
      </c>
      <c r="AX120">
        <v>9021000</v>
      </c>
      <c r="AY120">
        <v>73.400000000000006</v>
      </c>
    </row>
    <row r="121" spans="14:51" x14ac:dyDescent="0.35">
      <c r="N121" s="3" t="str">
        <f t="shared" si="4"/>
        <v>1973Female20-24 years</v>
      </c>
      <c r="O121">
        <v>1973</v>
      </c>
      <c r="P121">
        <v>1973</v>
      </c>
      <c r="Q121" t="s">
        <v>127</v>
      </c>
      <c r="R121" t="s">
        <v>128</v>
      </c>
      <c r="S121" t="s">
        <v>11</v>
      </c>
      <c r="T121" t="s">
        <v>12</v>
      </c>
      <c r="U121">
        <v>507</v>
      </c>
      <c r="V121">
        <v>9198000</v>
      </c>
      <c r="W121">
        <v>5.5</v>
      </c>
      <c r="AP121" t="str">
        <f t="shared" si="5"/>
        <v>1972Female25-34</v>
      </c>
      <c r="AQ121">
        <v>1972</v>
      </c>
      <c r="AR121">
        <v>1972</v>
      </c>
      <c r="AS121" t="s">
        <v>11</v>
      </c>
      <c r="AT121" t="s">
        <v>12</v>
      </c>
      <c r="AU121" t="s">
        <v>17</v>
      </c>
      <c r="AV121" t="s">
        <v>18</v>
      </c>
      <c r="AW121">
        <v>13482</v>
      </c>
      <c r="AX121">
        <v>13920000</v>
      </c>
      <c r="AY121">
        <v>96.9</v>
      </c>
    </row>
    <row r="122" spans="14:51" x14ac:dyDescent="0.35">
      <c r="N122" s="3" t="str">
        <f t="shared" si="4"/>
        <v>1973Male20-24 years</v>
      </c>
      <c r="O122">
        <v>1973</v>
      </c>
      <c r="P122">
        <v>1973</v>
      </c>
      <c r="Q122" t="s">
        <v>127</v>
      </c>
      <c r="R122" t="s">
        <v>128</v>
      </c>
      <c r="S122" t="s">
        <v>13</v>
      </c>
      <c r="T122" t="s">
        <v>14</v>
      </c>
      <c r="U122">
        <v>2164</v>
      </c>
      <c r="V122">
        <v>9075000</v>
      </c>
      <c r="W122">
        <v>23.8</v>
      </c>
      <c r="AP122" t="str">
        <f t="shared" si="5"/>
        <v>1972Female35-44</v>
      </c>
      <c r="AQ122">
        <v>1972</v>
      </c>
      <c r="AR122">
        <v>1972</v>
      </c>
      <c r="AS122" t="s">
        <v>11</v>
      </c>
      <c r="AT122" t="s">
        <v>12</v>
      </c>
      <c r="AU122" t="s">
        <v>19</v>
      </c>
      <c r="AV122" t="s">
        <v>20</v>
      </c>
      <c r="AW122">
        <v>25882</v>
      </c>
      <c r="AX122">
        <v>11659000</v>
      </c>
      <c r="AY122">
        <v>222</v>
      </c>
    </row>
    <row r="123" spans="14:51" x14ac:dyDescent="0.35">
      <c r="N123" s="3" t="str">
        <f t="shared" si="4"/>
        <v>1973Female25-34 years</v>
      </c>
      <c r="O123">
        <v>1973</v>
      </c>
      <c r="P123">
        <v>1973</v>
      </c>
      <c r="Q123" t="s">
        <v>17</v>
      </c>
      <c r="R123" t="s">
        <v>18</v>
      </c>
      <c r="S123" t="s">
        <v>11</v>
      </c>
      <c r="T123" t="s">
        <v>12</v>
      </c>
      <c r="U123">
        <v>1166</v>
      </c>
      <c r="V123">
        <v>14570000</v>
      </c>
      <c r="W123">
        <v>8</v>
      </c>
      <c r="AP123" t="str">
        <f t="shared" si="5"/>
        <v>1972Female45-54</v>
      </c>
      <c r="AQ123">
        <v>1972</v>
      </c>
      <c r="AR123">
        <v>1972</v>
      </c>
      <c r="AS123" t="s">
        <v>11</v>
      </c>
      <c r="AT123" t="s">
        <v>12</v>
      </c>
      <c r="AU123" t="s">
        <v>21</v>
      </c>
      <c r="AV123" t="s">
        <v>22</v>
      </c>
      <c r="AW123">
        <v>60878</v>
      </c>
      <c r="AX123">
        <v>12271000</v>
      </c>
      <c r="AY123">
        <v>496.1</v>
      </c>
    </row>
    <row r="124" spans="14:51" x14ac:dyDescent="0.35">
      <c r="N124" s="3" t="str">
        <f t="shared" si="4"/>
        <v>1973Male25-34 years</v>
      </c>
      <c r="O124">
        <v>1973</v>
      </c>
      <c r="P124">
        <v>1973</v>
      </c>
      <c r="Q124" t="s">
        <v>17</v>
      </c>
      <c r="R124" t="s">
        <v>18</v>
      </c>
      <c r="S124" t="s">
        <v>13</v>
      </c>
      <c r="T124" t="s">
        <v>14</v>
      </c>
      <c r="U124">
        <v>3071</v>
      </c>
      <c r="V124">
        <v>14217000</v>
      </c>
      <c r="W124">
        <v>21.6</v>
      </c>
      <c r="AP124" t="str">
        <f t="shared" si="5"/>
        <v>1972Female55-64</v>
      </c>
      <c r="AQ124">
        <v>1972</v>
      </c>
      <c r="AR124">
        <v>1972</v>
      </c>
      <c r="AS124" t="s">
        <v>11</v>
      </c>
      <c r="AT124" t="s">
        <v>12</v>
      </c>
      <c r="AU124" t="s">
        <v>23</v>
      </c>
      <c r="AV124" t="s">
        <v>24</v>
      </c>
      <c r="AW124">
        <v>108966</v>
      </c>
      <c r="AX124">
        <v>10160000</v>
      </c>
      <c r="AY124">
        <v>1072.5</v>
      </c>
    </row>
    <row r="125" spans="14:51" x14ac:dyDescent="0.35">
      <c r="N125" s="3" t="str">
        <f t="shared" si="4"/>
        <v>1973Female35-44 years</v>
      </c>
      <c r="O125">
        <v>1973</v>
      </c>
      <c r="P125">
        <v>1973</v>
      </c>
      <c r="Q125" t="s">
        <v>19</v>
      </c>
      <c r="R125" t="s">
        <v>20</v>
      </c>
      <c r="S125" t="s">
        <v>11</v>
      </c>
      <c r="T125" t="s">
        <v>12</v>
      </c>
      <c r="U125">
        <v>1319</v>
      </c>
      <c r="V125">
        <v>11629000</v>
      </c>
      <c r="W125">
        <v>11.3</v>
      </c>
      <c r="AP125" t="str">
        <f t="shared" si="5"/>
        <v>1972Female65-74</v>
      </c>
      <c r="AQ125">
        <v>1972</v>
      </c>
      <c r="AR125">
        <v>1972</v>
      </c>
      <c r="AS125" t="s">
        <v>11</v>
      </c>
      <c r="AT125" t="s">
        <v>12</v>
      </c>
      <c r="AU125" t="s">
        <v>25</v>
      </c>
      <c r="AV125" t="s">
        <v>26</v>
      </c>
      <c r="AW125">
        <v>184126</v>
      </c>
      <c r="AX125">
        <v>7295000</v>
      </c>
      <c r="AY125">
        <v>2524</v>
      </c>
    </row>
    <row r="126" spans="14:51" x14ac:dyDescent="0.35">
      <c r="N126" s="3" t="str">
        <f t="shared" si="4"/>
        <v>1973Male35-44 years</v>
      </c>
      <c r="O126">
        <v>1973</v>
      </c>
      <c r="P126">
        <v>1973</v>
      </c>
      <c r="Q126" t="s">
        <v>19</v>
      </c>
      <c r="R126" t="s">
        <v>20</v>
      </c>
      <c r="S126" t="s">
        <v>13</v>
      </c>
      <c r="T126" t="s">
        <v>14</v>
      </c>
      <c r="U126">
        <v>2420</v>
      </c>
      <c r="V126">
        <v>11111000</v>
      </c>
      <c r="W126">
        <v>21.8</v>
      </c>
      <c r="AP126" t="str">
        <f t="shared" si="5"/>
        <v>1972Female75-84</v>
      </c>
      <c r="AQ126">
        <v>1972</v>
      </c>
      <c r="AR126">
        <v>1972</v>
      </c>
      <c r="AS126" t="s">
        <v>11</v>
      </c>
      <c r="AT126" t="s">
        <v>12</v>
      </c>
      <c r="AU126" t="s">
        <v>27</v>
      </c>
      <c r="AV126" t="s">
        <v>28</v>
      </c>
      <c r="AW126">
        <v>257912</v>
      </c>
      <c r="AX126">
        <v>4006000</v>
      </c>
      <c r="AY126">
        <v>6438.1</v>
      </c>
    </row>
    <row r="127" spans="14:51" x14ac:dyDescent="0.35">
      <c r="N127" s="3" t="str">
        <f t="shared" si="4"/>
        <v>1973Female45-54 years</v>
      </c>
      <c r="O127">
        <v>1973</v>
      </c>
      <c r="P127">
        <v>1973</v>
      </c>
      <c r="Q127" t="s">
        <v>21</v>
      </c>
      <c r="R127" t="s">
        <v>22</v>
      </c>
      <c r="S127" t="s">
        <v>11</v>
      </c>
      <c r="T127" t="s">
        <v>12</v>
      </c>
      <c r="U127">
        <v>1548</v>
      </c>
      <c r="V127">
        <v>12336000</v>
      </c>
      <c r="W127">
        <v>12.5</v>
      </c>
      <c r="AP127" t="str">
        <f t="shared" si="5"/>
        <v>1972Female85+</v>
      </c>
      <c r="AQ127">
        <v>1972</v>
      </c>
      <c r="AR127">
        <v>1972</v>
      </c>
      <c r="AS127" t="s">
        <v>11</v>
      </c>
      <c r="AT127" t="s">
        <v>12</v>
      </c>
      <c r="AU127" t="s">
        <v>29</v>
      </c>
      <c r="AV127" t="s">
        <v>30</v>
      </c>
      <c r="AW127">
        <v>167048</v>
      </c>
      <c r="AX127">
        <v>1020000</v>
      </c>
      <c r="AY127">
        <v>16377.3</v>
      </c>
    </row>
    <row r="128" spans="14:51" x14ac:dyDescent="0.35">
      <c r="N128" s="3" t="str">
        <f t="shared" si="4"/>
        <v>1973Male45-54 years</v>
      </c>
      <c r="O128">
        <v>1973</v>
      </c>
      <c r="P128">
        <v>1973</v>
      </c>
      <c r="Q128" t="s">
        <v>21</v>
      </c>
      <c r="R128" t="s">
        <v>22</v>
      </c>
      <c r="S128" t="s">
        <v>13</v>
      </c>
      <c r="T128" t="s">
        <v>14</v>
      </c>
      <c r="U128">
        <v>3086</v>
      </c>
      <c r="V128">
        <v>11461000</v>
      </c>
      <c r="W128">
        <v>26.9</v>
      </c>
      <c r="AP128" t="str">
        <f t="shared" si="5"/>
        <v>1972FemaleNS</v>
      </c>
      <c r="AQ128">
        <v>1972</v>
      </c>
      <c r="AR128">
        <v>1972</v>
      </c>
      <c r="AS128" t="s">
        <v>11</v>
      </c>
      <c r="AT128" t="s">
        <v>12</v>
      </c>
      <c r="AU128" t="s">
        <v>31</v>
      </c>
      <c r="AV128" t="s">
        <v>32</v>
      </c>
      <c r="AW128">
        <v>164</v>
      </c>
      <c r="AX128" t="s">
        <v>33</v>
      </c>
      <c r="AY128" t="s">
        <v>33</v>
      </c>
    </row>
    <row r="129" spans="14:51" x14ac:dyDescent="0.35">
      <c r="N129" s="3" t="str">
        <f t="shared" si="4"/>
        <v>1973Female55-64 years</v>
      </c>
      <c r="O129">
        <v>1973</v>
      </c>
      <c r="P129">
        <v>1973</v>
      </c>
      <c r="Q129" t="s">
        <v>23</v>
      </c>
      <c r="R129" t="s">
        <v>24</v>
      </c>
      <c r="S129" t="s">
        <v>11</v>
      </c>
      <c r="T129" t="s">
        <v>12</v>
      </c>
      <c r="U129">
        <v>1142</v>
      </c>
      <c r="V129">
        <v>10285000</v>
      </c>
      <c r="W129">
        <v>11.1</v>
      </c>
      <c r="AP129" t="str">
        <f t="shared" si="5"/>
        <v>1972Male1</v>
      </c>
      <c r="AQ129">
        <v>1972</v>
      </c>
      <c r="AR129">
        <v>1972</v>
      </c>
      <c r="AS129" t="s">
        <v>13</v>
      </c>
      <c r="AT129" t="s">
        <v>14</v>
      </c>
      <c r="AU129" t="s">
        <v>167</v>
      </c>
      <c r="AV129">
        <v>1</v>
      </c>
      <c r="AW129">
        <v>34710</v>
      </c>
      <c r="AX129">
        <v>1669927</v>
      </c>
      <c r="AY129">
        <v>2078.5</v>
      </c>
    </row>
    <row r="130" spans="14:51" x14ac:dyDescent="0.35">
      <c r="N130" s="3" t="str">
        <f t="shared" si="4"/>
        <v>1973Male55-64 years</v>
      </c>
      <c r="O130">
        <v>1973</v>
      </c>
      <c r="P130">
        <v>1973</v>
      </c>
      <c r="Q130" t="s">
        <v>23</v>
      </c>
      <c r="R130" t="s">
        <v>24</v>
      </c>
      <c r="S130" t="s">
        <v>13</v>
      </c>
      <c r="T130" t="s">
        <v>14</v>
      </c>
      <c r="U130">
        <v>2779</v>
      </c>
      <c r="V130">
        <v>9142000</v>
      </c>
      <c r="W130">
        <v>30.4</v>
      </c>
      <c r="AP130" t="str">
        <f t="shared" si="5"/>
        <v>1972Male44200</v>
      </c>
      <c r="AQ130">
        <v>1972</v>
      </c>
      <c r="AR130">
        <v>1972</v>
      </c>
      <c r="AS130" t="s">
        <v>13</v>
      </c>
      <c r="AT130" t="s">
        <v>14</v>
      </c>
      <c r="AU130" t="s">
        <v>168</v>
      </c>
      <c r="AV130" s="1">
        <v>44200</v>
      </c>
      <c r="AW130">
        <v>6294</v>
      </c>
      <c r="AX130">
        <v>7039000</v>
      </c>
      <c r="AY130">
        <v>89.4</v>
      </c>
    </row>
    <row r="131" spans="14:51" x14ac:dyDescent="0.35">
      <c r="N131" s="3" t="str">
        <f t="shared" si="4"/>
        <v>1973Female65-74 years</v>
      </c>
      <c r="O131">
        <v>1973</v>
      </c>
      <c r="P131">
        <v>1973</v>
      </c>
      <c r="Q131" t="s">
        <v>25</v>
      </c>
      <c r="R131" t="s">
        <v>26</v>
      </c>
      <c r="S131" t="s">
        <v>11</v>
      </c>
      <c r="T131" t="s">
        <v>12</v>
      </c>
      <c r="U131">
        <v>631</v>
      </c>
      <c r="V131">
        <v>7491000</v>
      </c>
      <c r="W131">
        <v>8.4</v>
      </c>
      <c r="AP131" t="str">
        <f t="shared" si="5"/>
        <v>1972Male44325</v>
      </c>
      <c r="AQ131">
        <v>1972</v>
      </c>
      <c r="AR131">
        <v>1972</v>
      </c>
      <c r="AS131" t="s">
        <v>13</v>
      </c>
      <c r="AT131" t="s">
        <v>14</v>
      </c>
      <c r="AU131" t="s">
        <v>122</v>
      </c>
      <c r="AV131" s="1">
        <v>44325</v>
      </c>
      <c r="AW131">
        <v>4482</v>
      </c>
      <c r="AX131">
        <v>9606000</v>
      </c>
      <c r="AY131">
        <v>46.7</v>
      </c>
    </row>
    <row r="132" spans="14:51" x14ac:dyDescent="0.35">
      <c r="N132" s="3" t="str">
        <f t="shared" ref="N132:N195" si="6">O132&amp;S132&amp;Q132</f>
        <v>1973Male65-74 years</v>
      </c>
      <c r="O132">
        <v>1973</v>
      </c>
      <c r="P132">
        <v>1973</v>
      </c>
      <c r="Q132" t="s">
        <v>25</v>
      </c>
      <c r="R132" t="s">
        <v>26</v>
      </c>
      <c r="S132" t="s">
        <v>13</v>
      </c>
      <c r="T132" t="s">
        <v>14</v>
      </c>
      <c r="U132">
        <v>1986</v>
      </c>
      <c r="V132">
        <v>5755000</v>
      </c>
      <c r="W132">
        <v>34.5</v>
      </c>
      <c r="AP132" t="str">
        <f t="shared" ref="AP132:AP195" si="7">AQ132&amp;AS132&amp;AV132</f>
        <v>1972Male44483</v>
      </c>
      <c r="AQ132">
        <v>1972</v>
      </c>
      <c r="AR132">
        <v>1972</v>
      </c>
      <c r="AS132" t="s">
        <v>13</v>
      </c>
      <c r="AT132" t="s">
        <v>14</v>
      </c>
      <c r="AU132" t="s">
        <v>124</v>
      </c>
      <c r="AV132" s="1">
        <v>44483</v>
      </c>
      <c r="AW132">
        <v>5418</v>
      </c>
      <c r="AX132">
        <v>10752000</v>
      </c>
      <c r="AY132">
        <v>50.4</v>
      </c>
    </row>
    <row r="133" spans="14:51" x14ac:dyDescent="0.35">
      <c r="N133" s="3" t="str">
        <f t="shared" si="6"/>
        <v>1973Female75-84 years</v>
      </c>
      <c r="O133">
        <v>1973</v>
      </c>
      <c r="P133">
        <v>1973</v>
      </c>
      <c r="Q133" t="s">
        <v>27</v>
      </c>
      <c r="R133" t="s">
        <v>28</v>
      </c>
      <c r="S133" t="s">
        <v>11</v>
      </c>
      <c r="T133" t="s">
        <v>12</v>
      </c>
      <c r="U133">
        <v>295</v>
      </c>
      <c r="V133">
        <v>4103000</v>
      </c>
      <c r="W133">
        <v>7.2</v>
      </c>
      <c r="AP133" t="str">
        <f t="shared" si="7"/>
        <v>1972Male15-19</v>
      </c>
      <c r="AQ133">
        <v>1972</v>
      </c>
      <c r="AR133">
        <v>1972</v>
      </c>
      <c r="AS133" t="s">
        <v>13</v>
      </c>
      <c r="AT133" t="s">
        <v>14</v>
      </c>
      <c r="AU133" t="s">
        <v>125</v>
      </c>
      <c r="AV133" t="s">
        <v>126</v>
      </c>
      <c r="AW133">
        <v>16226</v>
      </c>
      <c r="AX133">
        <v>10236000</v>
      </c>
      <c r="AY133">
        <v>158.5</v>
      </c>
    </row>
    <row r="134" spans="14:51" x14ac:dyDescent="0.35">
      <c r="N134" s="3" t="str">
        <f t="shared" si="6"/>
        <v>1973Male75-84 years</v>
      </c>
      <c r="O134">
        <v>1973</v>
      </c>
      <c r="P134">
        <v>1973</v>
      </c>
      <c r="Q134" t="s">
        <v>27</v>
      </c>
      <c r="R134" t="s">
        <v>28</v>
      </c>
      <c r="S134" t="s">
        <v>13</v>
      </c>
      <c r="T134" t="s">
        <v>14</v>
      </c>
      <c r="U134">
        <v>1090</v>
      </c>
      <c r="V134">
        <v>2567000</v>
      </c>
      <c r="W134">
        <v>42.5</v>
      </c>
      <c r="AP134" t="str">
        <f t="shared" si="7"/>
        <v>1972Male20-24</v>
      </c>
      <c r="AQ134">
        <v>1972</v>
      </c>
      <c r="AR134">
        <v>1972</v>
      </c>
      <c r="AS134" t="s">
        <v>13</v>
      </c>
      <c r="AT134" t="s">
        <v>14</v>
      </c>
      <c r="AU134" t="s">
        <v>127</v>
      </c>
      <c r="AV134" t="s">
        <v>128</v>
      </c>
      <c r="AW134">
        <v>19400</v>
      </c>
      <c r="AX134">
        <v>8845000</v>
      </c>
      <c r="AY134">
        <v>219.3</v>
      </c>
    </row>
    <row r="135" spans="14:51" x14ac:dyDescent="0.35">
      <c r="N135" s="3" t="str">
        <f t="shared" si="6"/>
        <v>1973Female85+ years</v>
      </c>
      <c r="O135">
        <v>1973</v>
      </c>
      <c r="P135">
        <v>1973</v>
      </c>
      <c r="Q135" t="s">
        <v>29</v>
      </c>
      <c r="R135" t="s">
        <v>30</v>
      </c>
      <c r="S135" t="s">
        <v>11</v>
      </c>
      <c r="T135" t="s">
        <v>12</v>
      </c>
      <c r="U135">
        <v>50</v>
      </c>
      <c r="V135">
        <v>1069000</v>
      </c>
      <c r="W135">
        <v>4.7</v>
      </c>
      <c r="AP135" t="str">
        <f t="shared" si="7"/>
        <v>1972Male25-34</v>
      </c>
      <c r="AQ135">
        <v>1972</v>
      </c>
      <c r="AR135">
        <v>1972</v>
      </c>
      <c r="AS135" t="s">
        <v>13</v>
      </c>
      <c r="AT135" t="s">
        <v>14</v>
      </c>
      <c r="AU135" t="s">
        <v>17</v>
      </c>
      <c r="AV135" t="s">
        <v>18</v>
      </c>
      <c r="AW135">
        <v>28426</v>
      </c>
      <c r="AX135">
        <v>13543000</v>
      </c>
      <c r="AY135">
        <v>209.9</v>
      </c>
    </row>
    <row r="136" spans="14:51" x14ac:dyDescent="0.35">
      <c r="N136" s="3" t="str">
        <f t="shared" si="6"/>
        <v>1973Male85+ years</v>
      </c>
      <c r="O136">
        <v>1973</v>
      </c>
      <c r="P136">
        <v>1973</v>
      </c>
      <c r="Q136" t="s">
        <v>29</v>
      </c>
      <c r="R136" t="s">
        <v>30</v>
      </c>
      <c r="S136" t="s">
        <v>13</v>
      </c>
      <c r="T136" t="s">
        <v>14</v>
      </c>
      <c r="U136">
        <v>274</v>
      </c>
      <c r="V136">
        <v>538000</v>
      </c>
      <c r="W136">
        <v>50.9</v>
      </c>
      <c r="AP136" t="str">
        <f t="shared" si="7"/>
        <v>1972Male35-44</v>
      </c>
      <c r="AQ136">
        <v>1972</v>
      </c>
      <c r="AR136">
        <v>1972</v>
      </c>
      <c r="AS136" t="s">
        <v>13</v>
      </c>
      <c r="AT136" t="s">
        <v>14</v>
      </c>
      <c r="AU136" t="s">
        <v>19</v>
      </c>
      <c r="AV136" t="s">
        <v>20</v>
      </c>
      <c r="AW136">
        <v>42910</v>
      </c>
      <c r="AX136">
        <v>11120000</v>
      </c>
      <c r="AY136">
        <v>385.9</v>
      </c>
    </row>
    <row r="137" spans="14:51" x14ac:dyDescent="0.35">
      <c r="N137" s="3" t="str">
        <f t="shared" si="6"/>
        <v>1973FemaleNot Stated</v>
      </c>
      <c r="O137">
        <v>1973</v>
      </c>
      <c r="P137">
        <v>1973</v>
      </c>
      <c r="Q137" t="s">
        <v>31</v>
      </c>
      <c r="R137" t="s">
        <v>32</v>
      </c>
      <c r="S137" t="s">
        <v>11</v>
      </c>
      <c r="T137" t="s">
        <v>12</v>
      </c>
      <c r="U137">
        <v>1</v>
      </c>
      <c r="V137" t="s">
        <v>33</v>
      </c>
      <c r="W137" t="s">
        <v>33</v>
      </c>
      <c r="AP137" t="str">
        <f t="shared" si="7"/>
        <v>1972Male45-54</v>
      </c>
      <c r="AQ137">
        <v>1972</v>
      </c>
      <c r="AR137">
        <v>1972</v>
      </c>
      <c r="AS137" t="s">
        <v>13</v>
      </c>
      <c r="AT137" t="s">
        <v>14</v>
      </c>
      <c r="AU137" t="s">
        <v>21</v>
      </c>
      <c r="AV137" t="s">
        <v>22</v>
      </c>
      <c r="AW137">
        <v>107344</v>
      </c>
      <c r="AX137">
        <v>11403000</v>
      </c>
      <c r="AY137">
        <v>941.4</v>
      </c>
    </row>
    <row r="138" spans="14:51" x14ac:dyDescent="0.35">
      <c r="N138" s="3" t="str">
        <f t="shared" si="6"/>
        <v>1973MaleNot Stated</v>
      </c>
      <c r="O138">
        <v>1973</v>
      </c>
      <c r="P138">
        <v>1973</v>
      </c>
      <c r="Q138" t="s">
        <v>31</v>
      </c>
      <c r="R138" t="s">
        <v>32</v>
      </c>
      <c r="S138" t="s">
        <v>13</v>
      </c>
      <c r="T138" t="s">
        <v>14</v>
      </c>
      <c r="U138">
        <v>5</v>
      </c>
      <c r="V138" t="s">
        <v>33</v>
      </c>
      <c r="W138" t="s">
        <v>33</v>
      </c>
      <c r="AP138" t="str">
        <f t="shared" si="7"/>
        <v>1972Male55-64</v>
      </c>
      <c r="AQ138">
        <v>1972</v>
      </c>
      <c r="AR138">
        <v>1972</v>
      </c>
      <c r="AS138" t="s">
        <v>13</v>
      </c>
      <c r="AT138" t="s">
        <v>14</v>
      </c>
      <c r="AU138" t="s">
        <v>23</v>
      </c>
      <c r="AV138" t="s">
        <v>24</v>
      </c>
      <c r="AW138">
        <v>202556</v>
      </c>
      <c r="AX138">
        <v>9051000</v>
      </c>
      <c r="AY138">
        <v>2237.9</v>
      </c>
    </row>
    <row r="139" spans="14:51" x14ac:dyDescent="0.35">
      <c r="N139" s="3" t="str">
        <f t="shared" si="6"/>
        <v>1974Female5-9 years</v>
      </c>
      <c r="O139">
        <v>1974</v>
      </c>
      <c r="P139">
        <v>1974</v>
      </c>
      <c r="Q139" t="s">
        <v>122</v>
      </c>
      <c r="R139" s="1">
        <v>44325</v>
      </c>
      <c r="S139" t="s">
        <v>11</v>
      </c>
      <c r="T139" t="s">
        <v>12</v>
      </c>
      <c r="U139">
        <v>1</v>
      </c>
      <c r="V139">
        <v>8730000</v>
      </c>
      <c r="W139" t="s">
        <v>123</v>
      </c>
      <c r="AP139" t="str">
        <f t="shared" si="7"/>
        <v>1972Male65-74</v>
      </c>
      <c r="AQ139">
        <v>1972</v>
      </c>
      <c r="AR139">
        <v>1972</v>
      </c>
      <c r="AS139" t="s">
        <v>13</v>
      </c>
      <c r="AT139" t="s">
        <v>14</v>
      </c>
      <c r="AU139" t="s">
        <v>25</v>
      </c>
      <c r="AV139" t="s">
        <v>26</v>
      </c>
      <c r="AW139">
        <v>270884</v>
      </c>
      <c r="AX139">
        <v>5627000</v>
      </c>
      <c r="AY139">
        <v>4814</v>
      </c>
    </row>
    <row r="140" spans="14:51" x14ac:dyDescent="0.35">
      <c r="N140" s="3" t="str">
        <f t="shared" si="6"/>
        <v>1974Female10-14 years</v>
      </c>
      <c r="O140">
        <v>1974</v>
      </c>
      <c r="P140">
        <v>1974</v>
      </c>
      <c r="Q140" t="s">
        <v>124</v>
      </c>
      <c r="R140" s="1">
        <v>44483</v>
      </c>
      <c r="S140" t="s">
        <v>11</v>
      </c>
      <c r="T140" t="s">
        <v>12</v>
      </c>
      <c r="U140">
        <v>42</v>
      </c>
      <c r="V140">
        <v>10243000</v>
      </c>
      <c r="W140">
        <v>0.4</v>
      </c>
      <c r="AP140" t="str">
        <f t="shared" si="7"/>
        <v>1972Male75-84</v>
      </c>
      <c r="AQ140">
        <v>1972</v>
      </c>
      <c r="AR140">
        <v>1972</v>
      </c>
      <c r="AS140" t="s">
        <v>13</v>
      </c>
      <c r="AT140" t="s">
        <v>14</v>
      </c>
      <c r="AU140" t="s">
        <v>27</v>
      </c>
      <c r="AV140" t="s">
        <v>28</v>
      </c>
      <c r="AW140">
        <v>253708</v>
      </c>
      <c r="AX140">
        <v>2550000</v>
      </c>
      <c r="AY140">
        <v>9949.2999999999993</v>
      </c>
    </row>
    <row r="141" spans="14:51" x14ac:dyDescent="0.35">
      <c r="N141" s="3" t="str">
        <f t="shared" si="6"/>
        <v>1974Male10-14 years</v>
      </c>
      <c r="O141">
        <v>1974</v>
      </c>
      <c r="P141">
        <v>1974</v>
      </c>
      <c r="Q141" t="s">
        <v>124</v>
      </c>
      <c r="R141" s="1">
        <v>44483</v>
      </c>
      <c r="S141" t="s">
        <v>13</v>
      </c>
      <c r="T141" t="s">
        <v>14</v>
      </c>
      <c r="U141">
        <v>145</v>
      </c>
      <c r="V141">
        <v>10668000</v>
      </c>
      <c r="W141">
        <v>1.4</v>
      </c>
      <c r="AP141" t="str">
        <f t="shared" si="7"/>
        <v>1972Male85+</v>
      </c>
      <c r="AQ141">
        <v>1972</v>
      </c>
      <c r="AR141">
        <v>1972</v>
      </c>
      <c r="AS141" t="s">
        <v>13</v>
      </c>
      <c r="AT141" t="s">
        <v>14</v>
      </c>
      <c r="AU141" t="s">
        <v>29</v>
      </c>
      <c r="AV141" t="s">
        <v>30</v>
      </c>
      <c r="AW141">
        <v>103466</v>
      </c>
      <c r="AX141">
        <v>522000</v>
      </c>
      <c r="AY141">
        <v>19821.099999999999</v>
      </c>
    </row>
    <row r="142" spans="14:51" x14ac:dyDescent="0.35">
      <c r="N142" s="3" t="str">
        <f t="shared" si="6"/>
        <v>1974Female15-19 years</v>
      </c>
      <c r="O142">
        <v>1974</v>
      </c>
      <c r="P142">
        <v>1974</v>
      </c>
      <c r="Q142" t="s">
        <v>125</v>
      </c>
      <c r="R142" t="s">
        <v>126</v>
      </c>
      <c r="S142" t="s">
        <v>11</v>
      </c>
      <c r="T142" t="s">
        <v>12</v>
      </c>
      <c r="U142">
        <v>329</v>
      </c>
      <c r="V142">
        <v>10349000</v>
      </c>
      <c r="W142">
        <v>3.2</v>
      </c>
      <c r="AP142" t="str">
        <f t="shared" si="7"/>
        <v>1972MaleNS</v>
      </c>
      <c r="AQ142">
        <v>1972</v>
      </c>
      <c r="AR142">
        <v>1972</v>
      </c>
      <c r="AS142" t="s">
        <v>13</v>
      </c>
      <c r="AT142" t="s">
        <v>14</v>
      </c>
      <c r="AU142" t="s">
        <v>31</v>
      </c>
      <c r="AV142" t="s">
        <v>32</v>
      </c>
      <c r="AW142">
        <v>374</v>
      </c>
      <c r="AX142" t="s">
        <v>33</v>
      </c>
      <c r="AY142" t="s">
        <v>33</v>
      </c>
    </row>
    <row r="143" spans="14:51" x14ac:dyDescent="0.35">
      <c r="N143" s="3" t="str">
        <f t="shared" si="6"/>
        <v>1974Male15-19 years</v>
      </c>
      <c r="O143">
        <v>1974</v>
      </c>
      <c r="P143">
        <v>1974</v>
      </c>
      <c r="Q143" t="s">
        <v>125</v>
      </c>
      <c r="R143" t="s">
        <v>126</v>
      </c>
      <c r="S143" t="s">
        <v>13</v>
      </c>
      <c r="T143" t="s">
        <v>14</v>
      </c>
      <c r="U143">
        <v>1160</v>
      </c>
      <c r="V143">
        <v>10629000</v>
      </c>
      <c r="W143">
        <v>10.9</v>
      </c>
      <c r="AP143" t="str">
        <f t="shared" si="7"/>
        <v>1973Female1</v>
      </c>
      <c r="AQ143">
        <v>1973</v>
      </c>
      <c r="AR143">
        <v>1973</v>
      </c>
      <c r="AS143" t="s">
        <v>11</v>
      </c>
      <c r="AT143" t="s">
        <v>12</v>
      </c>
      <c r="AU143" t="s">
        <v>167</v>
      </c>
      <c r="AV143">
        <v>1</v>
      </c>
      <c r="AW143">
        <v>23595</v>
      </c>
      <c r="AX143">
        <v>1528639</v>
      </c>
      <c r="AY143">
        <v>1543.5</v>
      </c>
    </row>
    <row r="144" spans="14:51" x14ac:dyDescent="0.35">
      <c r="N144" s="3" t="str">
        <f t="shared" si="6"/>
        <v>1974Female20-24 years</v>
      </c>
      <c r="O144">
        <v>1974</v>
      </c>
      <c r="P144">
        <v>1974</v>
      </c>
      <c r="Q144" t="s">
        <v>127</v>
      </c>
      <c r="R144" t="s">
        <v>128</v>
      </c>
      <c r="S144" t="s">
        <v>11</v>
      </c>
      <c r="T144" t="s">
        <v>12</v>
      </c>
      <c r="U144">
        <v>578</v>
      </c>
      <c r="V144">
        <v>9415000</v>
      </c>
      <c r="W144">
        <v>6.1</v>
      </c>
      <c r="AP144" t="str">
        <f t="shared" si="7"/>
        <v>1973Female44200</v>
      </c>
      <c r="AQ144">
        <v>1973</v>
      </c>
      <c r="AR144">
        <v>1973</v>
      </c>
      <c r="AS144" t="s">
        <v>11</v>
      </c>
      <c r="AT144" t="s">
        <v>12</v>
      </c>
      <c r="AU144" t="s">
        <v>168</v>
      </c>
      <c r="AV144" s="1">
        <v>44200</v>
      </c>
      <c r="AW144">
        <v>4665</v>
      </c>
      <c r="AX144">
        <v>6720000</v>
      </c>
      <c r="AY144">
        <v>69.400000000000006</v>
      </c>
    </row>
    <row r="145" spans="14:51" x14ac:dyDescent="0.35">
      <c r="N145" s="3" t="str">
        <f t="shared" si="6"/>
        <v>1974Male20-24 years</v>
      </c>
      <c r="O145">
        <v>1974</v>
      </c>
      <c r="P145">
        <v>1974</v>
      </c>
      <c r="Q145" t="s">
        <v>127</v>
      </c>
      <c r="R145" t="s">
        <v>128</v>
      </c>
      <c r="S145" t="s">
        <v>13</v>
      </c>
      <c r="T145" t="s">
        <v>14</v>
      </c>
      <c r="U145">
        <v>2218</v>
      </c>
      <c r="V145">
        <v>9344000</v>
      </c>
      <c r="W145">
        <v>23.7</v>
      </c>
      <c r="AP145" t="str">
        <f t="shared" si="7"/>
        <v>1973Female44325</v>
      </c>
      <c r="AQ145">
        <v>1973</v>
      </c>
      <c r="AR145">
        <v>1973</v>
      </c>
      <c r="AS145" t="s">
        <v>11</v>
      </c>
      <c r="AT145" t="s">
        <v>12</v>
      </c>
      <c r="AU145" t="s">
        <v>122</v>
      </c>
      <c r="AV145" s="1">
        <v>44325</v>
      </c>
      <c r="AW145">
        <v>3052</v>
      </c>
      <c r="AX145">
        <v>8961000</v>
      </c>
      <c r="AY145">
        <v>34.1</v>
      </c>
    </row>
    <row r="146" spans="14:51" x14ac:dyDescent="0.35">
      <c r="N146" s="3" t="str">
        <f t="shared" si="6"/>
        <v>1974Female25-34 years</v>
      </c>
      <c r="O146">
        <v>1974</v>
      </c>
      <c r="P146">
        <v>1974</v>
      </c>
      <c r="Q146" t="s">
        <v>17</v>
      </c>
      <c r="R146" t="s">
        <v>18</v>
      </c>
      <c r="S146" t="s">
        <v>11</v>
      </c>
      <c r="T146" t="s">
        <v>12</v>
      </c>
      <c r="U146">
        <v>1254</v>
      </c>
      <c r="V146">
        <v>15211000</v>
      </c>
      <c r="W146">
        <v>8.1999999999999993</v>
      </c>
      <c r="AP146" t="str">
        <f t="shared" si="7"/>
        <v>1973Female44483</v>
      </c>
      <c r="AQ146">
        <v>1973</v>
      </c>
      <c r="AR146">
        <v>1973</v>
      </c>
      <c r="AS146" t="s">
        <v>11</v>
      </c>
      <c r="AT146" t="s">
        <v>12</v>
      </c>
      <c r="AU146" t="s">
        <v>124</v>
      </c>
      <c r="AV146" s="1">
        <v>44483</v>
      </c>
      <c r="AW146">
        <v>2988</v>
      </c>
      <c r="AX146">
        <v>10310000</v>
      </c>
      <c r="AY146">
        <v>29</v>
      </c>
    </row>
    <row r="147" spans="14:51" x14ac:dyDescent="0.35">
      <c r="N147" s="3" t="str">
        <f t="shared" si="6"/>
        <v>1974Male25-34 years</v>
      </c>
      <c r="O147">
        <v>1974</v>
      </c>
      <c r="P147">
        <v>1974</v>
      </c>
      <c r="Q147" t="s">
        <v>17</v>
      </c>
      <c r="R147" t="s">
        <v>18</v>
      </c>
      <c r="S147" t="s">
        <v>13</v>
      </c>
      <c r="T147" t="s">
        <v>14</v>
      </c>
      <c r="U147">
        <v>3404</v>
      </c>
      <c r="V147">
        <v>14861000</v>
      </c>
      <c r="W147">
        <v>22.9</v>
      </c>
      <c r="AP147" t="str">
        <f t="shared" si="7"/>
        <v>1973Female15-19</v>
      </c>
      <c r="AQ147">
        <v>1973</v>
      </c>
      <c r="AR147">
        <v>1973</v>
      </c>
      <c r="AS147" t="s">
        <v>11</v>
      </c>
      <c r="AT147" t="s">
        <v>12</v>
      </c>
      <c r="AU147" t="s">
        <v>125</v>
      </c>
      <c r="AV147" t="s">
        <v>126</v>
      </c>
      <c r="AW147">
        <v>6185</v>
      </c>
      <c r="AX147">
        <v>10193000</v>
      </c>
      <c r="AY147">
        <v>60.7</v>
      </c>
    </row>
    <row r="148" spans="14:51" x14ac:dyDescent="0.35">
      <c r="N148" s="3" t="str">
        <f t="shared" si="6"/>
        <v>1974Female35-44 years</v>
      </c>
      <c r="O148">
        <v>1974</v>
      </c>
      <c r="P148">
        <v>1974</v>
      </c>
      <c r="Q148" t="s">
        <v>19</v>
      </c>
      <c r="R148" t="s">
        <v>20</v>
      </c>
      <c r="S148" t="s">
        <v>11</v>
      </c>
      <c r="T148" t="s">
        <v>12</v>
      </c>
      <c r="U148">
        <v>1290</v>
      </c>
      <c r="V148">
        <v>11633000</v>
      </c>
      <c r="W148">
        <v>11.1</v>
      </c>
      <c r="AP148" t="str">
        <f t="shared" si="7"/>
        <v>1973Female20-24</v>
      </c>
      <c r="AQ148">
        <v>1973</v>
      </c>
      <c r="AR148">
        <v>1973</v>
      </c>
      <c r="AS148" t="s">
        <v>11</v>
      </c>
      <c r="AT148" t="s">
        <v>12</v>
      </c>
      <c r="AU148" t="s">
        <v>127</v>
      </c>
      <c r="AV148" t="s">
        <v>128</v>
      </c>
      <c r="AW148">
        <v>6593</v>
      </c>
      <c r="AX148">
        <v>9198000</v>
      </c>
      <c r="AY148">
        <v>71.7</v>
      </c>
    </row>
    <row r="149" spans="14:51" x14ac:dyDescent="0.35">
      <c r="N149" s="3" t="str">
        <f t="shared" si="6"/>
        <v>1974Male35-44 years</v>
      </c>
      <c r="O149">
        <v>1974</v>
      </c>
      <c r="P149">
        <v>1974</v>
      </c>
      <c r="Q149" t="s">
        <v>19</v>
      </c>
      <c r="R149" t="s">
        <v>20</v>
      </c>
      <c r="S149" t="s">
        <v>13</v>
      </c>
      <c r="T149" t="s">
        <v>14</v>
      </c>
      <c r="U149">
        <v>2533</v>
      </c>
      <c r="V149">
        <v>11123000</v>
      </c>
      <c r="W149">
        <v>22.8</v>
      </c>
      <c r="AP149" t="str">
        <f t="shared" si="7"/>
        <v>1973Female25-34</v>
      </c>
      <c r="AQ149">
        <v>1973</v>
      </c>
      <c r="AR149">
        <v>1973</v>
      </c>
      <c r="AS149" t="s">
        <v>11</v>
      </c>
      <c r="AT149" t="s">
        <v>12</v>
      </c>
      <c r="AU149" t="s">
        <v>17</v>
      </c>
      <c r="AV149" t="s">
        <v>18</v>
      </c>
      <c r="AW149">
        <v>13601</v>
      </c>
      <c r="AX149">
        <v>14570000</v>
      </c>
      <c r="AY149">
        <v>93.3</v>
      </c>
    </row>
    <row r="150" spans="14:51" x14ac:dyDescent="0.35">
      <c r="N150" s="3" t="str">
        <f t="shared" si="6"/>
        <v>1974Female45-54 years</v>
      </c>
      <c r="O150">
        <v>1974</v>
      </c>
      <c r="P150">
        <v>1974</v>
      </c>
      <c r="Q150" t="s">
        <v>21</v>
      </c>
      <c r="R150" t="s">
        <v>22</v>
      </c>
      <c r="S150" t="s">
        <v>11</v>
      </c>
      <c r="T150" t="s">
        <v>12</v>
      </c>
      <c r="U150">
        <v>1602</v>
      </c>
      <c r="V150">
        <v>12336000</v>
      </c>
      <c r="W150">
        <v>13</v>
      </c>
      <c r="AP150" t="str">
        <f t="shared" si="7"/>
        <v>1973Female35-44</v>
      </c>
      <c r="AQ150">
        <v>1973</v>
      </c>
      <c r="AR150">
        <v>1973</v>
      </c>
      <c r="AS150" t="s">
        <v>11</v>
      </c>
      <c r="AT150" t="s">
        <v>12</v>
      </c>
      <c r="AU150" t="s">
        <v>19</v>
      </c>
      <c r="AV150" t="s">
        <v>20</v>
      </c>
      <c r="AW150">
        <v>25127</v>
      </c>
      <c r="AX150">
        <v>11629000</v>
      </c>
      <c r="AY150">
        <v>216.1</v>
      </c>
    </row>
    <row r="151" spans="14:51" x14ac:dyDescent="0.35">
      <c r="N151" s="3" t="str">
        <f t="shared" si="6"/>
        <v>1974Male45-54 years</v>
      </c>
      <c r="O151">
        <v>1974</v>
      </c>
      <c r="P151">
        <v>1974</v>
      </c>
      <c r="Q151" t="s">
        <v>21</v>
      </c>
      <c r="R151" t="s">
        <v>22</v>
      </c>
      <c r="S151" t="s">
        <v>13</v>
      </c>
      <c r="T151" t="s">
        <v>14</v>
      </c>
      <c r="U151">
        <v>3055</v>
      </c>
      <c r="V151">
        <v>11465000</v>
      </c>
      <c r="W151">
        <v>26.6</v>
      </c>
      <c r="AP151" t="str">
        <f t="shared" si="7"/>
        <v>1973Female45-54</v>
      </c>
      <c r="AQ151">
        <v>1973</v>
      </c>
      <c r="AR151">
        <v>1973</v>
      </c>
      <c r="AS151" t="s">
        <v>11</v>
      </c>
      <c r="AT151" t="s">
        <v>12</v>
      </c>
      <c r="AU151" t="s">
        <v>21</v>
      </c>
      <c r="AV151" t="s">
        <v>22</v>
      </c>
      <c r="AW151">
        <v>60745</v>
      </c>
      <c r="AX151">
        <v>12336000</v>
      </c>
      <c r="AY151">
        <v>492.4</v>
      </c>
    </row>
    <row r="152" spans="14:51" x14ac:dyDescent="0.35">
      <c r="N152" s="3" t="str">
        <f t="shared" si="6"/>
        <v>1974Female55-64 years</v>
      </c>
      <c r="O152">
        <v>1974</v>
      </c>
      <c r="P152">
        <v>1974</v>
      </c>
      <c r="Q152" t="s">
        <v>23</v>
      </c>
      <c r="R152" t="s">
        <v>24</v>
      </c>
      <c r="S152" t="s">
        <v>11</v>
      </c>
      <c r="T152" t="s">
        <v>12</v>
      </c>
      <c r="U152">
        <v>1060</v>
      </c>
      <c r="V152">
        <v>10447000</v>
      </c>
      <c r="W152">
        <v>10.1</v>
      </c>
      <c r="AP152" t="str">
        <f t="shared" si="7"/>
        <v>1973Female55-64</v>
      </c>
      <c r="AQ152">
        <v>1973</v>
      </c>
      <c r="AR152">
        <v>1973</v>
      </c>
      <c r="AS152" t="s">
        <v>11</v>
      </c>
      <c r="AT152" t="s">
        <v>12</v>
      </c>
      <c r="AU152" t="s">
        <v>23</v>
      </c>
      <c r="AV152" t="s">
        <v>24</v>
      </c>
      <c r="AW152">
        <v>109801</v>
      </c>
      <c r="AX152">
        <v>10285000</v>
      </c>
      <c r="AY152">
        <v>1067.5999999999999</v>
      </c>
    </row>
    <row r="153" spans="14:51" x14ac:dyDescent="0.35">
      <c r="N153" s="3" t="str">
        <f t="shared" si="6"/>
        <v>1974Male55-64 years</v>
      </c>
      <c r="O153">
        <v>1974</v>
      </c>
      <c r="P153">
        <v>1974</v>
      </c>
      <c r="Q153" t="s">
        <v>23</v>
      </c>
      <c r="R153" t="s">
        <v>24</v>
      </c>
      <c r="S153" t="s">
        <v>13</v>
      </c>
      <c r="T153" t="s">
        <v>14</v>
      </c>
      <c r="U153">
        <v>2785</v>
      </c>
      <c r="V153">
        <v>9265000</v>
      </c>
      <c r="W153">
        <v>30.1</v>
      </c>
      <c r="AP153" t="str">
        <f t="shared" si="7"/>
        <v>1973Female65-74</v>
      </c>
      <c r="AQ153">
        <v>1973</v>
      </c>
      <c r="AR153">
        <v>1973</v>
      </c>
      <c r="AS153" t="s">
        <v>11</v>
      </c>
      <c r="AT153" t="s">
        <v>12</v>
      </c>
      <c r="AU153" t="s">
        <v>25</v>
      </c>
      <c r="AV153" t="s">
        <v>26</v>
      </c>
      <c r="AW153">
        <v>182602</v>
      </c>
      <c r="AX153">
        <v>7491000</v>
      </c>
      <c r="AY153">
        <v>2437.6</v>
      </c>
    </row>
    <row r="154" spans="14:51" x14ac:dyDescent="0.35">
      <c r="N154" s="3" t="str">
        <f t="shared" si="6"/>
        <v>1974Female65-74 years</v>
      </c>
      <c r="O154">
        <v>1974</v>
      </c>
      <c r="P154">
        <v>1974</v>
      </c>
      <c r="Q154" t="s">
        <v>25</v>
      </c>
      <c r="R154" t="s">
        <v>26</v>
      </c>
      <c r="S154" t="s">
        <v>11</v>
      </c>
      <c r="T154" t="s">
        <v>12</v>
      </c>
      <c r="U154">
        <v>610</v>
      </c>
      <c r="V154">
        <v>7685000</v>
      </c>
      <c r="W154">
        <v>7.9</v>
      </c>
      <c r="AP154" t="str">
        <f t="shared" si="7"/>
        <v>1973Female75-84</v>
      </c>
      <c r="AQ154">
        <v>1973</v>
      </c>
      <c r="AR154">
        <v>1973</v>
      </c>
      <c r="AS154" t="s">
        <v>11</v>
      </c>
      <c r="AT154" t="s">
        <v>12</v>
      </c>
      <c r="AU154" t="s">
        <v>27</v>
      </c>
      <c r="AV154" t="s">
        <v>28</v>
      </c>
      <c r="AW154">
        <v>260926</v>
      </c>
      <c r="AX154">
        <v>4103000</v>
      </c>
      <c r="AY154">
        <v>6359.4</v>
      </c>
    </row>
    <row r="155" spans="14:51" x14ac:dyDescent="0.35">
      <c r="N155" s="3" t="str">
        <f t="shared" si="6"/>
        <v>1974Male65-74 years</v>
      </c>
      <c r="O155">
        <v>1974</v>
      </c>
      <c r="P155">
        <v>1974</v>
      </c>
      <c r="Q155" t="s">
        <v>25</v>
      </c>
      <c r="R155" t="s">
        <v>26</v>
      </c>
      <c r="S155" t="s">
        <v>13</v>
      </c>
      <c r="T155" t="s">
        <v>14</v>
      </c>
      <c r="U155">
        <v>1938</v>
      </c>
      <c r="V155">
        <v>5890000</v>
      </c>
      <c r="W155">
        <v>32.9</v>
      </c>
      <c r="AP155" t="str">
        <f t="shared" si="7"/>
        <v>1973Female85+</v>
      </c>
      <c r="AQ155">
        <v>1973</v>
      </c>
      <c r="AR155">
        <v>1973</v>
      </c>
      <c r="AS155" t="s">
        <v>11</v>
      </c>
      <c r="AT155" t="s">
        <v>12</v>
      </c>
      <c r="AU155" t="s">
        <v>29</v>
      </c>
      <c r="AV155" t="s">
        <v>30</v>
      </c>
      <c r="AW155">
        <v>176139</v>
      </c>
      <c r="AX155">
        <v>1069000</v>
      </c>
      <c r="AY155">
        <v>16477</v>
      </c>
    </row>
    <row r="156" spans="14:51" x14ac:dyDescent="0.35">
      <c r="N156" s="3" t="str">
        <f t="shared" si="6"/>
        <v>1974Female75-84 years</v>
      </c>
      <c r="O156">
        <v>1974</v>
      </c>
      <c r="P156">
        <v>1974</v>
      </c>
      <c r="Q156" t="s">
        <v>27</v>
      </c>
      <c r="R156" t="s">
        <v>28</v>
      </c>
      <c r="S156" t="s">
        <v>11</v>
      </c>
      <c r="T156" t="s">
        <v>12</v>
      </c>
      <c r="U156">
        <v>278</v>
      </c>
      <c r="V156">
        <v>4196000</v>
      </c>
      <c r="W156">
        <v>6.6</v>
      </c>
      <c r="AP156" t="str">
        <f t="shared" si="7"/>
        <v>1973FemaleNS</v>
      </c>
      <c r="AQ156">
        <v>1973</v>
      </c>
      <c r="AR156">
        <v>1973</v>
      </c>
      <c r="AS156" t="s">
        <v>11</v>
      </c>
      <c r="AT156" t="s">
        <v>12</v>
      </c>
      <c r="AU156" t="s">
        <v>31</v>
      </c>
      <c r="AV156" t="s">
        <v>32</v>
      </c>
      <c r="AW156">
        <v>189</v>
      </c>
      <c r="AX156" t="s">
        <v>33</v>
      </c>
      <c r="AY156" t="s">
        <v>33</v>
      </c>
    </row>
    <row r="157" spans="14:51" x14ac:dyDescent="0.35">
      <c r="N157" s="3" t="str">
        <f t="shared" si="6"/>
        <v>1974Male75-84 years</v>
      </c>
      <c r="O157">
        <v>1974</v>
      </c>
      <c r="P157">
        <v>1974</v>
      </c>
      <c r="Q157" t="s">
        <v>27</v>
      </c>
      <c r="R157" t="s">
        <v>28</v>
      </c>
      <c r="S157" t="s">
        <v>13</v>
      </c>
      <c r="T157" t="s">
        <v>14</v>
      </c>
      <c r="U157">
        <v>1090</v>
      </c>
      <c r="V157">
        <v>2585000</v>
      </c>
      <c r="W157">
        <v>42.2</v>
      </c>
      <c r="AP157" t="str">
        <f t="shared" si="7"/>
        <v>1973Male1</v>
      </c>
      <c r="AQ157">
        <v>1973</v>
      </c>
      <c r="AR157">
        <v>1973</v>
      </c>
      <c r="AS157" t="s">
        <v>13</v>
      </c>
      <c r="AT157" t="s">
        <v>14</v>
      </c>
      <c r="AU157" t="s">
        <v>167</v>
      </c>
      <c r="AV157">
        <v>1</v>
      </c>
      <c r="AW157">
        <v>31986</v>
      </c>
      <c r="AX157">
        <v>1608326</v>
      </c>
      <c r="AY157">
        <v>1988.8</v>
      </c>
    </row>
    <row r="158" spans="14:51" x14ac:dyDescent="0.35">
      <c r="N158" s="3" t="str">
        <f t="shared" si="6"/>
        <v>1974Female85+ years</v>
      </c>
      <c r="O158">
        <v>1974</v>
      </c>
      <c r="P158">
        <v>1974</v>
      </c>
      <c r="Q158" t="s">
        <v>29</v>
      </c>
      <c r="R158" t="s">
        <v>30</v>
      </c>
      <c r="S158" t="s">
        <v>11</v>
      </c>
      <c r="T158" t="s">
        <v>12</v>
      </c>
      <c r="U158">
        <v>44</v>
      </c>
      <c r="V158">
        <v>1141000</v>
      </c>
      <c r="W158">
        <v>3.9</v>
      </c>
      <c r="AP158" t="str">
        <f t="shared" si="7"/>
        <v>1973Male44200</v>
      </c>
      <c r="AQ158">
        <v>1973</v>
      </c>
      <c r="AR158">
        <v>1973</v>
      </c>
      <c r="AS158" t="s">
        <v>13</v>
      </c>
      <c r="AT158" t="s">
        <v>14</v>
      </c>
      <c r="AU158" t="s">
        <v>168</v>
      </c>
      <c r="AV158" s="1">
        <v>44200</v>
      </c>
      <c r="AW158">
        <v>6178</v>
      </c>
      <c r="AX158">
        <v>7003000</v>
      </c>
      <c r="AY158">
        <v>88.2</v>
      </c>
    </row>
    <row r="159" spans="14:51" x14ac:dyDescent="0.35">
      <c r="N159" s="3" t="str">
        <f t="shared" si="6"/>
        <v>1974Male85+ years</v>
      </c>
      <c r="O159">
        <v>1974</v>
      </c>
      <c r="P159">
        <v>1974</v>
      </c>
      <c r="Q159" t="s">
        <v>29</v>
      </c>
      <c r="R159" t="s">
        <v>30</v>
      </c>
      <c r="S159" t="s">
        <v>13</v>
      </c>
      <c r="T159" t="s">
        <v>14</v>
      </c>
      <c r="U159">
        <v>261</v>
      </c>
      <c r="V159">
        <v>565000</v>
      </c>
      <c r="W159">
        <v>46.2</v>
      </c>
      <c r="AP159" t="str">
        <f t="shared" si="7"/>
        <v>1973Male44325</v>
      </c>
      <c r="AQ159">
        <v>1973</v>
      </c>
      <c r="AR159">
        <v>1973</v>
      </c>
      <c r="AS159" t="s">
        <v>13</v>
      </c>
      <c r="AT159" t="s">
        <v>14</v>
      </c>
      <c r="AU159" t="s">
        <v>122</v>
      </c>
      <c r="AV159" s="1">
        <v>44325</v>
      </c>
      <c r="AW159">
        <v>4462</v>
      </c>
      <c r="AX159">
        <v>9318000</v>
      </c>
      <c r="AY159">
        <v>47.9</v>
      </c>
    </row>
    <row r="160" spans="14:51" x14ac:dyDescent="0.35">
      <c r="N160" s="3" t="str">
        <f t="shared" si="6"/>
        <v>1974MaleNot Stated</v>
      </c>
      <c r="O160">
        <v>1974</v>
      </c>
      <c r="P160">
        <v>1974</v>
      </c>
      <c r="Q160" t="s">
        <v>31</v>
      </c>
      <c r="R160" t="s">
        <v>32</v>
      </c>
      <c r="S160" t="s">
        <v>13</v>
      </c>
      <c r="T160" t="s">
        <v>14</v>
      </c>
      <c r="U160">
        <v>6</v>
      </c>
      <c r="V160" t="s">
        <v>33</v>
      </c>
      <c r="W160" t="s">
        <v>33</v>
      </c>
      <c r="AP160" t="str">
        <f t="shared" si="7"/>
        <v>1973Male44483</v>
      </c>
      <c r="AQ160">
        <v>1973</v>
      </c>
      <c r="AR160">
        <v>1973</v>
      </c>
      <c r="AS160" t="s">
        <v>13</v>
      </c>
      <c r="AT160" t="s">
        <v>14</v>
      </c>
      <c r="AU160" t="s">
        <v>124</v>
      </c>
      <c r="AV160" s="1">
        <v>44483</v>
      </c>
      <c r="AW160">
        <v>5480</v>
      </c>
      <c r="AX160">
        <v>10720000</v>
      </c>
      <c r="AY160">
        <v>51.1</v>
      </c>
    </row>
    <row r="161" spans="14:51" x14ac:dyDescent="0.35">
      <c r="N161" s="3" t="str">
        <f t="shared" si="6"/>
        <v>1975Female10-14 years</v>
      </c>
      <c r="O161">
        <v>1975</v>
      </c>
      <c r="P161">
        <v>1975</v>
      </c>
      <c r="Q161" t="s">
        <v>124</v>
      </c>
      <c r="R161" s="1">
        <v>44483</v>
      </c>
      <c r="S161" t="s">
        <v>11</v>
      </c>
      <c r="T161" t="s">
        <v>12</v>
      </c>
      <c r="U161">
        <v>42</v>
      </c>
      <c r="V161">
        <v>10112000</v>
      </c>
      <c r="W161">
        <v>0.4</v>
      </c>
      <c r="AP161" t="str">
        <f t="shared" si="7"/>
        <v>1973Male15-19</v>
      </c>
      <c r="AQ161">
        <v>1973</v>
      </c>
      <c r="AR161">
        <v>1973</v>
      </c>
      <c r="AS161" t="s">
        <v>13</v>
      </c>
      <c r="AT161" t="s">
        <v>14</v>
      </c>
      <c r="AU161" t="s">
        <v>125</v>
      </c>
      <c r="AV161" t="s">
        <v>126</v>
      </c>
      <c r="AW161">
        <v>16723</v>
      </c>
      <c r="AX161">
        <v>10453000</v>
      </c>
      <c r="AY161">
        <v>160</v>
      </c>
    </row>
    <row r="162" spans="14:51" x14ac:dyDescent="0.35">
      <c r="N162" s="3" t="str">
        <f t="shared" si="6"/>
        <v>1975Male10-14 years</v>
      </c>
      <c r="O162">
        <v>1975</v>
      </c>
      <c r="P162">
        <v>1975</v>
      </c>
      <c r="Q162" t="s">
        <v>124</v>
      </c>
      <c r="R162" s="1">
        <v>44483</v>
      </c>
      <c r="S162" t="s">
        <v>13</v>
      </c>
      <c r="T162" t="s">
        <v>14</v>
      </c>
      <c r="U162">
        <v>128</v>
      </c>
      <c r="V162">
        <v>10534000</v>
      </c>
      <c r="W162">
        <v>1.2</v>
      </c>
      <c r="AP162" t="str">
        <f t="shared" si="7"/>
        <v>1973Male20-24</v>
      </c>
      <c r="AQ162">
        <v>1973</v>
      </c>
      <c r="AR162">
        <v>1973</v>
      </c>
      <c r="AS162" t="s">
        <v>13</v>
      </c>
      <c r="AT162" t="s">
        <v>14</v>
      </c>
      <c r="AU162" t="s">
        <v>127</v>
      </c>
      <c r="AV162" t="s">
        <v>128</v>
      </c>
      <c r="AW162">
        <v>19956</v>
      </c>
      <c r="AX162">
        <v>9075000</v>
      </c>
      <c r="AY162">
        <v>219.9</v>
      </c>
    </row>
    <row r="163" spans="14:51" x14ac:dyDescent="0.35">
      <c r="N163" s="3" t="str">
        <f t="shared" si="6"/>
        <v>1975Female15-19 years</v>
      </c>
      <c r="O163">
        <v>1975</v>
      </c>
      <c r="P163">
        <v>1975</v>
      </c>
      <c r="Q163" t="s">
        <v>125</v>
      </c>
      <c r="R163" t="s">
        <v>126</v>
      </c>
      <c r="S163" t="s">
        <v>11</v>
      </c>
      <c r="T163" t="s">
        <v>12</v>
      </c>
      <c r="U163">
        <v>305</v>
      </c>
      <c r="V163">
        <v>10465000</v>
      </c>
      <c r="W163">
        <v>2.9</v>
      </c>
      <c r="AP163" t="str">
        <f t="shared" si="7"/>
        <v>1973Male25-34</v>
      </c>
      <c r="AQ163">
        <v>1973</v>
      </c>
      <c r="AR163">
        <v>1973</v>
      </c>
      <c r="AS163" t="s">
        <v>13</v>
      </c>
      <c r="AT163" t="s">
        <v>14</v>
      </c>
      <c r="AU163" t="s">
        <v>17</v>
      </c>
      <c r="AV163" t="s">
        <v>18</v>
      </c>
      <c r="AW163">
        <v>30116</v>
      </c>
      <c r="AX163">
        <v>14217000</v>
      </c>
      <c r="AY163">
        <v>211.8</v>
      </c>
    </row>
    <row r="164" spans="14:51" x14ac:dyDescent="0.35">
      <c r="N164" s="3" t="str">
        <f t="shared" si="6"/>
        <v>1975Male15-19 years</v>
      </c>
      <c r="O164">
        <v>1975</v>
      </c>
      <c r="P164">
        <v>1975</v>
      </c>
      <c r="Q164" t="s">
        <v>125</v>
      </c>
      <c r="R164" t="s">
        <v>126</v>
      </c>
      <c r="S164" t="s">
        <v>13</v>
      </c>
      <c r="T164" t="s">
        <v>14</v>
      </c>
      <c r="U164">
        <v>1289</v>
      </c>
      <c r="V164">
        <v>10757000</v>
      </c>
      <c r="W164">
        <v>12</v>
      </c>
      <c r="AP164" t="str">
        <f t="shared" si="7"/>
        <v>1973Male35-44</v>
      </c>
      <c r="AQ164">
        <v>1973</v>
      </c>
      <c r="AR164">
        <v>1973</v>
      </c>
      <c r="AS164" t="s">
        <v>13</v>
      </c>
      <c r="AT164" t="s">
        <v>14</v>
      </c>
      <c r="AU164" t="s">
        <v>19</v>
      </c>
      <c r="AV164" t="s">
        <v>20</v>
      </c>
      <c r="AW164">
        <v>42160</v>
      </c>
      <c r="AX164">
        <v>11111000</v>
      </c>
      <c r="AY164">
        <v>379.4</v>
      </c>
    </row>
    <row r="165" spans="14:51" x14ac:dyDescent="0.35">
      <c r="N165" s="3" t="str">
        <f t="shared" si="6"/>
        <v>1975Female20-24 years</v>
      </c>
      <c r="O165">
        <v>1975</v>
      </c>
      <c r="P165">
        <v>1975</v>
      </c>
      <c r="Q165" t="s">
        <v>127</v>
      </c>
      <c r="R165" t="s">
        <v>128</v>
      </c>
      <c r="S165" t="s">
        <v>11</v>
      </c>
      <c r="T165" t="s">
        <v>12</v>
      </c>
      <c r="U165">
        <v>644</v>
      </c>
      <c r="V165">
        <v>9677000</v>
      </c>
      <c r="W165">
        <v>6.7</v>
      </c>
      <c r="AP165" t="str">
        <f t="shared" si="7"/>
        <v>1973Male45-54</v>
      </c>
      <c r="AQ165">
        <v>1973</v>
      </c>
      <c r="AR165">
        <v>1973</v>
      </c>
      <c r="AS165" t="s">
        <v>13</v>
      </c>
      <c r="AT165" t="s">
        <v>14</v>
      </c>
      <c r="AU165" t="s">
        <v>21</v>
      </c>
      <c r="AV165" t="s">
        <v>22</v>
      </c>
      <c r="AW165">
        <v>105271</v>
      </c>
      <c r="AX165">
        <v>11461000</v>
      </c>
      <c r="AY165">
        <v>918.5</v>
      </c>
    </row>
    <row r="166" spans="14:51" x14ac:dyDescent="0.35">
      <c r="N166" s="3" t="str">
        <f t="shared" si="6"/>
        <v>1975Male20-24 years</v>
      </c>
      <c r="O166">
        <v>1975</v>
      </c>
      <c r="P166">
        <v>1975</v>
      </c>
      <c r="Q166" t="s">
        <v>127</v>
      </c>
      <c r="R166" t="s">
        <v>128</v>
      </c>
      <c r="S166" t="s">
        <v>13</v>
      </c>
      <c r="T166" t="s">
        <v>14</v>
      </c>
      <c r="U166">
        <v>2498</v>
      </c>
      <c r="V166">
        <v>9640000</v>
      </c>
      <c r="W166">
        <v>25.9</v>
      </c>
      <c r="AP166" t="str">
        <f t="shared" si="7"/>
        <v>1973Male55-64</v>
      </c>
      <c r="AQ166">
        <v>1973</v>
      </c>
      <c r="AR166">
        <v>1973</v>
      </c>
      <c r="AS166" t="s">
        <v>13</v>
      </c>
      <c r="AT166" t="s">
        <v>14</v>
      </c>
      <c r="AU166" t="s">
        <v>23</v>
      </c>
      <c r="AV166" t="s">
        <v>24</v>
      </c>
      <c r="AW166">
        <v>200776</v>
      </c>
      <c r="AX166">
        <v>9142000</v>
      </c>
      <c r="AY166">
        <v>2196.1999999999998</v>
      </c>
    </row>
    <row r="167" spans="14:51" x14ac:dyDescent="0.35">
      <c r="N167" s="3" t="str">
        <f t="shared" si="6"/>
        <v>1975Female25-34 years</v>
      </c>
      <c r="O167">
        <v>1975</v>
      </c>
      <c r="P167">
        <v>1975</v>
      </c>
      <c r="Q167" t="s">
        <v>17</v>
      </c>
      <c r="R167" t="s">
        <v>18</v>
      </c>
      <c r="S167" t="s">
        <v>11</v>
      </c>
      <c r="T167" t="s">
        <v>12</v>
      </c>
      <c r="U167">
        <v>1334</v>
      </c>
      <c r="V167">
        <v>15833000</v>
      </c>
      <c r="W167">
        <v>8.4</v>
      </c>
      <c r="AP167" t="str">
        <f t="shared" si="7"/>
        <v>1973Male65-74</v>
      </c>
      <c r="AQ167">
        <v>1973</v>
      </c>
      <c r="AR167">
        <v>1973</v>
      </c>
      <c r="AS167" t="s">
        <v>13</v>
      </c>
      <c r="AT167" t="s">
        <v>14</v>
      </c>
      <c r="AU167" t="s">
        <v>25</v>
      </c>
      <c r="AV167" t="s">
        <v>26</v>
      </c>
      <c r="AW167">
        <v>272059</v>
      </c>
      <c r="AX167">
        <v>5755000</v>
      </c>
      <c r="AY167">
        <v>4727.3999999999996</v>
      </c>
    </row>
    <row r="168" spans="14:51" x14ac:dyDescent="0.35">
      <c r="N168" s="3" t="str">
        <f t="shared" si="6"/>
        <v>1975Male25-34 years</v>
      </c>
      <c r="O168">
        <v>1975</v>
      </c>
      <c r="P168">
        <v>1975</v>
      </c>
      <c r="Q168" t="s">
        <v>17</v>
      </c>
      <c r="R168" t="s">
        <v>18</v>
      </c>
      <c r="S168" t="s">
        <v>13</v>
      </c>
      <c r="T168" t="s">
        <v>14</v>
      </c>
      <c r="U168">
        <v>3707</v>
      </c>
      <c r="V168">
        <v>15482000</v>
      </c>
      <c r="W168">
        <v>23.9</v>
      </c>
      <c r="AP168" t="str">
        <f t="shared" si="7"/>
        <v>1973Male75-84</v>
      </c>
      <c r="AQ168">
        <v>1973</v>
      </c>
      <c r="AR168">
        <v>1973</v>
      </c>
      <c r="AS168" t="s">
        <v>13</v>
      </c>
      <c r="AT168" t="s">
        <v>14</v>
      </c>
      <c r="AU168" t="s">
        <v>27</v>
      </c>
      <c r="AV168" t="s">
        <v>28</v>
      </c>
      <c r="AW168">
        <v>253310</v>
      </c>
      <c r="AX168">
        <v>2567000</v>
      </c>
      <c r="AY168">
        <v>9867.9</v>
      </c>
    </row>
    <row r="169" spans="14:51" x14ac:dyDescent="0.35">
      <c r="N169" s="3" t="str">
        <f t="shared" si="6"/>
        <v>1975Female35-44 years</v>
      </c>
      <c r="O169">
        <v>1975</v>
      </c>
      <c r="P169">
        <v>1975</v>
      </c>
      <c r="Q169" t="s">
        <v>19</v>
      </c>
      <c r="R169" t="s">
        <v>20</v>
      </c>
      <c r="S169" t="s">
        <v>11</v>
      </c>
      <c r="T169" t="s">
        <v>12</v>
      </c>
      <c r="U169">
        <v>1349</v>
      </c>
      <c r="V169">
        <v>11631000</v>
      </c>
      <c r="W169">
        <v>11.6</v>
      </c>
      <c r="AP169" t="str">
        <f t="shared" si="7"/>
        <v>1973Male85+</v>
      </c>
      <c r="AQ169">
        <v>1973</v>
      </c>
      <c r="AR169">
        <v>1973</v>
      </c>
      <c r="AS169" t="s">
        <v>13</v>
      </c>
      <c r="AT169" t="s">
        <v>14</v>
      </c>
      <c r="AU169" t="s">
        <v>29</v>
      </c>
      <c r="AV169" t="s">
        <v>30</v>
      </c>
      <c r="AW169">
        <v>107961</v>
      </c>
      <c r="AX169">
        <v>538000</v>
      </c>
      <c r="AY169">
        <v>20067.099999999999</v>
      </c>
    </row>
    <row r="170" spans="14:51" x14ac:dyDescent="0.35">
      <c r="N170" s="3" t="str">
        <f t="shared" si="6"/>
        <v>1975Male35-44 years</v>
      </c>
      <c r="O170">
        <v>1975</v>
      </c>
      <c r="P170">
        <v>1975</v>
      </c>
      <c r="Q170" t="s">
        <v>19</v>
      </c>
      <c r="R170" t="s">
        <v>20</v>
      </c>
      <c r="S170" t="s">
        <v>13</v>
      </c>
      <c r="T170" t="s">
        <v>14</v>
      </c>
      <c r="U170">
        <v>2601</v>
      </c>
      <c r="V170">
        <v>11129000</v>
      </c>
      <c r="W170">
        <v>23.4</v>
      </c>
      <c r="AP170" t="str">
        <f t="shared" si="7"/>
        <v>1973MaleNS</v>
      </c>
      <c r="AQ170">
        <v>1973</v>
      </c>
      <c r="AR170">
        <v>1973</v>
      </c>
      <c r="AS170" t="s">
        <v>13</v>
      </c>
      <c r="AT170" t="s">
        <v>14</v>
      </c>
      <c r="AU170" t="s">
        <v>31</v>
      </c>
      <c r="AV170" t="s">
        <v>32</v>
      </c>
      <c r="AW170">
        <v>357</v>
      </c>
      <c r="AX170" t="s">
        <v>33</v>
      </c>
      <c r="AY170" t="s">
        <v>33</v>
      </c>
    </row>
    <row r="171" spans="14:51" x14ac:dyDescent="0.35">
      <c r="N171" s="3" t="str">
        <f t="shared" si="6"/>
        <v>1975Female45-54 years</v>
      </c>
      <c r="O171">
        <v>1975</v>
      </c>
      <c r="P171">
        <v>1975</v>
      </c>
      <c r="Q171" t="s">
        <v>21</v>
      </c>
      <c r="R171" t="s">
        <v>22</v>
      </c>
      <c r="S171" t="s">
        <v>11</v>
      </c>
      <c r="T171" t="s">
        <v>12</v>
      </c>
      <c r="U171">
        <v>1564</v>
      </c>
      <c r="V171">
        <v>12307000</v>
      </c>
      <c r="W171">
        <v>12.7</v>
      </c>
      <c r="AP171" t="str">
        <f t="shared" si="7"/>
        <v>1974Female1</v>
      </c>
      <c r="AQ171">
        <v>1974</v>
      </c>
      <c r="AR171">
        <v>1974</v>
      </c>
      <c r="AS171" t="s">
        <v>11</v>
      </c>
      <c r="AT171" t="s">
        <v>12</v>
      </c>
      <c r="AU171" t="s">
        <v>167</v>
      </c>
      <c r="AV171">
        <v>1</v>
      </c>
      <c r="AW171">
        <v>22471</v>
      </c>
      <c r="AX171">
        <v>1537844</v>
      </c>
      <c r="AY171">
        <v>1461.2</v>
      </c>
    </row>
    <row r="172" spans="14:51" x14ac:dyDescent="0.35">
      <c r="N172" s="3" t="str">
        <f t="shared" si="6"/>
        <v>1975Male45-54 years</v>
      </c>
      <c r="O172">
        <v>1975</v>
      </c>
      <c r="P172">
        <v>1975</v>
      </c>
      <c r="Q172" t="s">
        <v>21</v>
      </c>
      <c r="R172" t="s">
        <v>22</v>
      </c>
      <c r="S172" t="s">
        <v>13</v>
      </c>
      <c r="T172" t="s">
        <v>14</v>
      </c>
      <c r="U172">
        <v>3202</v>
      </c>
      <c r="V172">
        <v>11441000</v>
      </c>
      <c r="W172">
        <v>28</v>
      </c>
      <c r="AP172" t="str">
        <f t="shared" si="7"/>
        <v>1974Female44200</v>
      </c>
      <c r="AQ172">
        <v>1974</v>
      </c>
      <c r="AR172">
        <v>1974</v>
      </c>
      <c r="AS172" t="s">
        <v>11</v>
      </c>
      <c r="AT172" t="s">
        <v>12</v>
      </c>
      <c r="AU172" t="s">
        <v>168</v>
      </c>
      <c r="AV172" s="1">
        <v>44200</v>
      </c>
      <c r="AW172">
        <v>4244</v>
      </c>
      <c r="AX172">
        <v>6569000</v>
      </c>
      <c r="AY172">
        <v>64.599999999999994</v>
      </c>
    </row>
    <row r="173" spans="14:51" x14ac:dyDescent="0.35">
      <c r="N173" s="3" t="str">
        <f t="shared" si="6"/>
        <v>1975Female55-64 years</v>
      </c>
      <c r="O173">
        <v>1975</v>
      </c>
      <c r="P173">
        <v>1975</v>
      </c>
      <c r="Q173" t="s">
        <v>23</v>
      </c>
      <c r="R173" t="s">
        <v>24</v>
      </c>
      <c r="S173" t="s">
        <v>11</v>
      </c>
      <c r="T173" t="s">
        <v>12</v>
      </c>
      <c r="U173">
        <v>1144</v>
      </c>
      <c r="V173">
        <v>10629000</v>
      </c>
      <c r="W173">
        <v>10.8</v>
      </c>
      <c r="AP173" t="str">
        <f t="shared" si="7"/>
        <v>1974Female44325</v>
      </c>
      <c r="AQ173">
        <v>1974</v>
      </c>
      <c r="AR173">
        <v>1974</v>
      </c>
      <c r="AS173" t="s">
        <v>11</v>
      </c>
      <c r="AT173" t="s">
        <v>12</v>
      </c>
      <c r="AU173" t="s">
        <v>122</v>
      </c>
      <c r="AV173" s="1">
        <v>44325</v>
      </c>
      <c r="AW173">
        <v>2613</v>
      </c>
      <c r="AX173">
        <v>8730000</v>
      </c>
      <c r="AY173">
        <v>29.9</v>
      </c>
    </row>
    <row r="174" spans="14:51" x14ac:dyDescent="0.35">
      <c r="N174" s="3" t="str">
        <f t="shared" si="6"/>
        <v>1975Male55-64 years</v>
      </c>
      <c r="O174">
        <v>1975</v>
      </c>
      <c r="P174">
        <v>1975</v>
      </c>
      <c r="Q174" t="s">
        <v>23</v>
      </c>
      <c r="R174" t="s">
        <v>24</v>
      </c>
      <c r="S174" t="s">
        <v>13</v>
      </c>
      <c r="T174" t="s">
        <v>14</v>
      </c>
      <c r="U174">
        <v>2819</v>
      </c>
      <c r="V174">
        <v>9416000</v>
      </c>
      <c r="W174">
        <v>29.9</v>
      </c>
      <c r="AP174" t="str">
        <f t="shared" si="7"/>
        <v>1974Female44483</v>
      </c>
      <c r="AQ174">
        <v>1974</v>
      </c>
      <c r="AR174">
        <v>1974</v>
      </c>
      <c r="AS174" t="s">
        <v>11</v>
      </c>
      <c r="AT174" t="s">
        <v>12</v>
      </c>
      <c r="AU174" t="s">
        <v>124</v>
      </c>
      <c r="AV174" s="1">
        <v>44483</v>
      </c>
      <c r="AW174">
        <v>2859</v>
      </c>
      <c r="AX174">
        <v>10243000</v>
      </c>
      <c r="AY174">
        <v>27.9</v>
      </c>
    </row>
    <row r="175" spans="14:51" x14ac:dyDescent="0.35">
      <c r="N175" s="3" t="str">
        <f t="shared" si="6"/>
        <v>1975Female65-74 years</v>
      </c>
      <c r="O175">
        <v>1975</v>
      </c>
      <c r="P175">
        <v>1975</v>
      </c>
      <c r="Q175" t="s">
        <v>25</v>
      </c>
      <c r="R175" t="s">
        <v>26</v>
      </c>
      <c r="S175" t="s">
        <v>11</v>
      </c>
      <c r="T175" t="s">
        <v>12</v>
      </c>
      <c r="U175">
        <v>699</v>
      </c>
      <c r="V175">
        <v>7880000</v>
      </c>
      <c r="W175">
        <v>8.9</v>
      </c>
      <c r="AP175" t="str">
        <f t="shared" si="7"/>
        <v>1974Female15-19</v>
      </c>
      <c r="AQ175">
        <v>1974</v>
      </c>
      <c r="AR175">
        <v>1974</v>
      </c>
      <c r="AS175" t="s">
        <v>11</v>
      </c>
      <c r="AT175" t="s">
        <v>12</v>
      </c>
      <c r="AU175" t="s">
        <v>125</v>
      </c>
      <c r="AV175" t="s">
        <v>126</v>
      </c>
      <c r="AW175">
        <v>5753</v>
      </c>
      <c r="AX175">
        <v>10349000</v>
      </c>
      <c r="AY175">
        <v>55.6</v>
      </c>
    </row>
    <row r="176" spans="14:51" x14ac:dyDescent="0.35">
      <c r="N176" s="3" t="str">
        <f t="shared" si="6"/>
        <v>1975Male65-74 years</v>
      </c>
      <c r="O176">
        <v>1975</v>
      </c>
      <c r="P176">
        <v>1975</v>
      </c>
      <c r="Q176" t="s">
        <v>25</v>
      </c>
      <c r="R176" t="s">
        <v>26</v>
      </c>
      <c r="S176" t="s">
        <v>13</v>
      </c>
      <c r="T176" t="s">
        <v>14</v>
      </c>
      <c r="U176">
        <v>2030</v>
      </c>
      <c r="V176">
        <v>6037000</v>
      </c>
      <c r="W176">
        <v>33.6</v>
      </c>
      <c r="AP176" t="str">
        <f t="shared" si="7"/>
        <v>1974Female20-24</v>
      </c>
      <c r="AQ176">
        <v>1974</v>
      </c>
      <c r="AR176">
        <v>1974</v>
      </c>
      <c r="AS176" t="s">
        <v>11</v>
      </c>
      <c r="AT176" t="s">
        <v>12</v>
      </c>
      <c r="AU176" t="s">
        <v>127</v>
      </c>
      <c r="AV176" t="s">
        <v>128</v>
      </c>
      <c r="AW176">
        <v>6321</v>
      </c>
      <c r="AX176">
        <v>9415000</v>
      </c>
      <c r="AY176">
        <v>67.099999999999994</v>
      </c>
    </row>
    <row r="177" spans="14:51" x14ac:dyDescent="0.35">
      <c r="N177" s="3" t="str">
        <f t="shared" si="6"/>
        <v>1975Female75-84 years</v>
      </c>
      <c r="O177">
        <v>1975</v>
      </c>
      <c r="P177">
        <v>1975</v>
      </c>
      <c r="Q177" t="s">
        <v>27</v>
      </c>
      <c r="R177" t="s">
        <v>28</v>
      </c>
      <c r="S177" t="s">
        <v>11</v>
      </c>
      <c r="T177" t="s">
        <v>12</v>
      </c>
      <c r="U177">
        <v>304</v>
      </c>
      <c r="V177">
        <v>4324000</v>
      </c>
      <c r="W177">
        <v>7</v>
      </c>
      <c r="AP177" t="str">
        <f t="shared" si="7"/>
        <v>1974Female25-34</v>
      </c>
      <c r="AQ177">
        <v>1974</v>
      </c>
      <c r="AR177">
        <v>1974</v>
      </c>
      <c r="AS177" t="s">
        <v>11</v>
      </c>
      <c r="AT177" t="s">
        <v>12</v>
      </c>
      <c r="AU177" t="s">
        <v>17</v>
      </c>
      <c r="AV177" t="s">
        <v>18</v>
      </c>
      <c r="AW177">
        <v>13485</v>
      </c>
      <c r="AX177">
        <v>15211000</v>
      </c>
      <c r="AY177">
        <v>88.7</v>
      </c>
    </row>
    <row r="178" spans="14:51" x14ac:dyDescent="0.35">
      <c r="N178" s="3" t="str">
        <f t="shared" si="6"/>
        <v>1975Male75-84 years</v>
      </c>
      <c r="O178">
        <v>1975</v>
      </c>
      <c r="P178">
        <v>1975</v>
      </c>
      <c r="Q178" t="s">
        <v>27</v>
      </c>
      <c r="R178" t="s">
        <v>28</v>
      </c>
      <c r="S178" t="s">
        <v>13</v>
      </c>
      <c r="T178" t="s">
        <v>14</v>
      </c>
      <c r="U178">
        <v>1064</v>
      </c>
      <c r="V178">
        <v>2634000</v>
      </c>
      <c r="W178">
        <v>40.4</v>
      </c>
      <c r="AP178" t="str">
        <f t="shared" si="7"/>
        <v>1974Female35-44</v>
      </c>
      <c r="AQ178">
        <v>1974</v>
      </c>
      <c r="AR178">
        <v>1974</v>
      </c>
      <c r="AS178" t="s">
        <v>11</v>
      </c>
      <c r="AT178" t="s">
        <v>12</v>
      </c>
      <c r="AU178" t="s">
        <v>19</v>
      </c>
      <c r="AV178" t="s">
        <v>20</v>
      </c>
      <c r="AW178">
        <v>23641</v>
      </c>
      <c r="AX178">
        <v>11633000</v>
      </c>
      <c r="AY178">
        <v>203.2</v>
      </c>
    </row>
    <row r="179" spans="14:51" x14ac:dyDescent="0.35">
      <c r="N179" s="3" t="str">
        <f t="shared" si="6"/>
        <v>1975Female85+ years</v>
      </c>
      <c r="O179">
        <v>1975</v>
      </c>
      <c r="P179">
        <v>1975</v>
      </c>
      <c r="Q179" t="s">
        <v>29</v>
      </c>
      <c r="R179" t="s">
        <v>30</v>
      </c>
      <c r="S179" t="s">
        <v>11</v>
      </c>
      <c r="T179" t="s">
        <v>12</v>
      </c>
      <c r="U179">
        <v>56</v>
      </c>
      <c r="V179">
        <v>1227000</v>
      </c>
      <c r="W179">
        <v>4.5999999999999996</v>
      </c>
      <c r="AP179" t="str">
        <f t="shared" si="7"/>
        <v>1974Female45-54</v>
      </c>
      <c r="AQ179">
        <v>1974</v>
      </c>
      <c r="AR179">
        <v>1974</v>
      </c>
      <c r="AS179" t="s">
        <v>11</v>
      </c>
      <c r="AT179" t="s">
        <v>12</v>
      </c>
      <c r="AU179" t="s">
        <v>21</v>
      </c>
      <c r="AV179" t="s">
        <v>22</v>
      </c>
      <c r="AW179">
        <v>58340</v>
      </c>
      <c r="AX179">
        <v>12336000</v>
      </c>
      <c r="AY179">
        <v>472.9</v>
      </c>
    </row>
    <row r="180" spans="14:51" x14ac:dyDescent="0.35">
      <c r="N180" s="3" t="str">
        <f t="shared" si="6"/>
        <v>1975Male85+ years</v>
      </c>
      <c r="O180">
        <v>1975</v>
      </c>
      <c r="P180">
        <v>1975</v>
      </c>
      <c r="Q180" t="s">
        <v>29</v>
      </c>
      <c r="R180" t="s">
        <v>30</v>
      </c>
      <c r="S180" t="s">
        <v>13</v>
      </c>
      <c r="T180" t="s">
        <v>14</v>
      </c>
      <c r="U180">
        <v>283</v>
      </c>
      <c r="V180">
        <v>594000</v>
      </c>
      <c r="W180">
        <v>47.6</v>
      </c>
      <c r="AP180" t="str">
        <f t="shared" si="7"/>
        <v>1974Female55-64</v>
      </c>
      <c r="AQ180">
        <v>1974</v>
      </c>
      <c r="AR180">
        <v>1974</v>
      </c>
      <c r="AS180" t="s">
        <v>11</v>
      </c>
      <c r="AT180" t="s">
        <v>12</v>
      </c>
      <c r="AU180" t="s">
        <v>23</v>
      </c>
      <c r="AV180" t="s">
        <v>24</v>
      </c>
      <c r="AW180">
        <v>107672</v>
      </c>
      <c r="AX180">
        <v>10447000</v>
      </c>
      <c r="AY180">
        <v>1030.5999999999999</v>
      </c>
    </row>
    <row r="181" spans="14:51" x14ac:dyDescent="0.35">
      <c r="N181" s="3" t="str">
        <f t="shared" si="6"/>
        <v>1975MaleNot Stated</v>
      </c>
      <c r="O181">
        <v>1975</v>
      </c>
      <c r="P181">
        <v>1975</v>
      </c>
      <c r="Q181" t="s">
        <v>31</v>
      </c>
      <c r="R181" t="s">
        <v>32</v>
      </c>
      <c r="S181" t="s">
        <v>13</v>
      </c>
      <c r="T181" t="s">
        <v>14</v>
      </c>
      <c r="U181">
        <v>1</v>
      </c>
      <c r="V181" t="s">
        <v>33</v>
      </c>
      <c r="W181" t="s">
        <v>33</v>
      </c>
      <c r="AP181" t="str">
        <f t="shared" si="7"/>
        <v>1974Female65-74</v>
      </c>
      <c r="AQ181">
        <v>1974</v>
      </c>
      <c r="AR181">
        <v>1974</v>
      </c>
      <c r="AS181" t="s">
        <v>11</v>
      </c>
      <c r="AT181" t="s">
        <v>12</v>
      </c>
      <c r="AU181" t="s">
        <v>25</v>
      </c>
      <c r="AV181" t="s">
        <v>26</v>
      </c>
      <c r="AW181">
        <v>180689</v>
      </c>
      <c r="AX181">
        <v>7685000</v>
      </c>
      <c r="AY181">
        <v>2351.1999999999998</v>
      </c>
    </row>
    <row r="182" spans="14:51" x14ac:dyDescent="0.35">
      <c r="N182" s="3" t="str">
        <f t="shared" si="6"/>
        <v>1976Female5-9 years</v>
      </c>
      <c r="O182">
        <v>1976</v>
      </c>
      <c r="P182">
        <v>1976</v>
      </c>
      <c r="Q182" t="s">
        <v>122</v>
      </c>
      <c r="R182" s="1">
        <v>44325</v>
      </c>
      <c r="S182" t="s">
        <v>11</v>
      </c>
      <c r="T182" t="s">
        <v>12</v>
      </c>
      <c r="U182">
        <v>1</v>
      </c>
      <c r="V182">
        <v>8655000</v>
      </c>
      <c r="W182" t="s">
        <v>123</v>
      </c>
      <c r="AP182" t="str">
        <f t="shared" si="7"/>
        <v>1974Female75-84</v>
      </c>
      <c r="AQ182">
        <v>1974</v>
      </c>
      <c r="AR182">
        <v>1974</v>
      </c>
      <c r="AS182" t="s">
        <v>11</v>
      </c>
      <c r="AT182" t="s">
        <v>12</v>
      </c>
      <c r="AU182" t="s">
        <v>27</v>
      </c>
      <c r="AV182" t="s">
        <v>28</v>
      </c>
      <c r="AW182">
        <v>255077</v>
      </c>
      <c r="AX182">
        <v>4196000</v>
      </c>
      <c r="AY182">
        <v>6079.1</v>
      </c>
    </row>
    <row r="183" spans="14:51" x14ac:dyDescent="0.35">
      <c r="N183" s="3" t="str">
        <f t="shared" si="6"/>
        <v>1976Male5-9 years</v>
      </c>
      <c r="O183">
        <v>1976</v>
      </c>
      <c r="P183">
        <v>1976</v>
      </c>
      <c r="Q183" t="s">
        <v>122</v>
      </c>
      <c r="R183" s="1">
        <v>44325</v>
      </c>
      <c r="S183" t="s">
        <v>13</v>
      </c>
      <c r="T183" t="s">
        <v>14</v>
      </c>
      <c r="U183">
        <v>4</v>
      </c>
      <c r="V183">
        <v>9017000</v>
      </c>
      <c r="W183" t="s">
        <v>123</v>
      </c>
      <c r="AP183" t="str">
        <f t="shared" si="7"/>
        <v>1974Female85+</v>
      </c>
      <c r="AQ183">
        <v>1974</v>
      </c>
      <c r="AR183">
        <v>1974</v>
      </c>
      <c r="AS183" t="s">
        <v>11</v>
      </c>
      <c r="AT183" t="s">
        <v>12</v>
      </c>
      <c r="AU183" t="s">
        <v>29</v>
      </c>
      <c r="AV183" t="s">
        <v>30</v>
      </c>
      <c r="AW183">
        <v>179419</v>
      </c>
      <c r="AX183">
        <v>1141000</v>
      </c>
      <c r="AY183">
        <v>15724.7</v>
      </c>
    </row>
    <row r="184" spans="14:51" x14ac:dyDescent="0.35">
      <c r="N184" s="3" t="str">
        <f t="shared" si="6"/>
        <v>1976Female10-14 years</v>
      </c>
      <c r="O184">
        <v>1976</v>
      </c>
      <c r="P184">
        <v>1976</v>
      </c>
      <c r="Q184" t="s">
        <v>124</v>
      </c>
      <c r="R184" s="1">
        <v>44483</v>
      </c>
      <c r="S184" t="s">
        <v>11</v>
      </c>
      <c r="T184" t="s">
        <v>12</v>
      </c>
      <c r="U184">
        <v>36</v>
      </c>
      <c r="V184">
        <v>9837000</v>
      </c>
      <c r="W184">
        <v>0.4</v>
      </c>
      <c r="AP184" t="str">
        <f t="shared" si="7"/>
        <v>1974FemaleNS</v>
      </c>
      <c r="AQ184">
        <v>1974</v>
      </c>
      <c r="AR184">
        <v>1974</v>
      </c>
      <c r="AS184" t="s">
        <v>11</v>
      </c>
      <c r="AT184" t="s">
        <v>12</v>
      </c>
      <c r="AU184" t="s">
        <v>31</v>
      </c>
      <c r="AV184" t="s">
        <v>32</v>
      </c>
      <c r="AW184">
        <v>177</v>
      </c>
      <c r="AX184" t="s">
        <v>33</v>
      </c>
      <c r="AY184" t="s">
        <v>33</v>
      </c>
    </row>
    <row r="185" spans="14:51" x14ac:dyDescent="0.35">
      <c r="N185" s="3" t="str">
        <f t="shared" si="6"/>
        <v>1976Male10-14 years</v>
      </c>
      <c r="O185">
        <v>1976</v>
      </c>
      <c r="P185">
        <v>1976</v>
      </c>
      <c r="Q185" t="s">
        <v>124</v>
      </c>
      <c r="R185" s="1">
        <v>44483</v>
      </c>
      <c r="S185" t="s">
        <v>13</v>
      </c>
      <c r="T185" t="s">
        <v>14</v>
      </c>
      <c r="U185">
        <v>122</v>
      </c>
      <c r="V185">
        <v>10251000</v>
      </c>
      <c r="W185">
        <v>1.2</v>
      </c>
      <c r="AP185" t="str">
        <f t="shared" si="7"/>
        <v>1974Male1</v>
      </c>
      <c r="AQ185">
        <v>1974</v>
      </c>
      <c r="AR185">
        <v>1974</v>
      </c>
      <c r="AS185" t="s">
        <v>13</v>
      </c>
      <c r="AT185" t="s">
        <v>14</v>
      </c>
      <c r="AU185" t="s">
        <v>167</v>
      </c>
      <c r="AV185">
        <v>1</v>
      </c>
      <c r="AW185">
        <v>30305</v>
      </c>
      <c r="AX185">
        <v>1622114</v>
      </c>
      <c r="AY185">
        <v>1868.2</v>
      </c>
    </row>
    <row r="186" spans="14:51" x14ac:dyDescent="0.35">
      <c r="N186" s="3" t="str">
        <f t="shared" si="6"/>
        <v>1976Female15-19 years</v>
      </c>
      <c r="O186">
        <v>1976</v>
      </c>
      <c r="P186">
        <v>1976</v>
      </c>
      <c r="Q186" t="s">
        <v>125</v>
      </c>
      <c r="R186" t="s">
        <v>126</v>
      </c>
      <c r="S186" t="s">
        <v>11</v>
      </c>
      <c r="T186" t="s">
        <v>12</v>
      </c>
      <c r="U186">
        <v>335</v>
      </c>
      <c r="V186">
        <v>10582000</v>
      </c>
      <c r="W186">
        <v>3.2</v>
      </c>
      <c r="AP186" t="str">
        <f t="shared" si="7"/>
        <v>1974Male44200</v>
      </c>
      <c r="AQ186">
        <v>1974</v>
      </c>
      <c r="AR186">
        <v>1974</v>
      </c>
      <c r="AS186" t="s">
        <v>13</v>
      </c>
      <c r="AT186" t="s">
        <v>14</v>
      </c>
      <c r="AU186" t="s">
        <v>168</v>
      </c>
      <c r="AV186" s="1">
        <v>44200</v>
      </c>
      <c r="AW186">
        <v>5587</v>
      </c>
      <c r="AX186">
        <v>6852000</v>
      </c>
      <c r="AY186">
        <v>81.5</v>
      </c>
    </row>
    <row r="187" spans="14:51" x14ac:dyDescent="0.35">
      <c r="N187" s="3" t="str">
        <f t="shared" si="6"/>
        <v>1976Male15-19 years</v>
      </c>
      <c r="O187">
        <v>1976</v>
      </c>
      <c r="P187">
        <v>1976</v>
      </c>
      <c r="Q187" t="s">
        <v>125</v>
      </c>
      <c r="R187" t="s">
        <v>126</v>
      </c>
      <c r="S187" t="s">
        <v>13</v>
      </c>
      <c r="T187" t="s">
        <v>14</v>
      </c>
      <c r="U187">
        <v>1221</v>
      </c>
      <c r="V187">
        <v>10896000</v>
      </c>
      <c r="W187">
        <v>11.2</v>
      </c>
      <c r="AP187" t="str">
        <f t="shared" si="7"/>
        <v>1974Male44325</v>
      </c>
      <c r="AQ187">
        <v>1974</v>
      </c>
      <c r="AR187">
        <v>1974</v>
      </c>
      <c r="AS187" t="s">
        <v>13</v>
      </c>
      <c r="AT187" t="s">
        <v>14</v>
      </c>
      <c r="AU187" t="s">
        <v>122</v>
      </c>
      <c r="AV187" s="1">
        <v>44325</v>
      </c>
      <c r="AW187">
        <v>4014</v>
      </c>
      <c r="AX187">
        <v>9075000</v>
      </c>
      <c r="AY187">
        <v>44.2</v>
      </c>
    </row>
    <row r="188" spans="14:51" x14ac:dyDescent="0.35">
      <c r="N188" s="3" t="str">
        <f t="shared" si="6"/>
        <v>1976Female20-24 years</v>
      </c>
      <c r="O188">
        <v>1976</v>
      </c>
      <c r="P188">
        <v>1976</v>
      </c>
      <c r="Q188" t="s">
        <v>127</v>
      </c>
      <c r="R188" t="s">
        <v>128</v>
      </c>
      <c r="S188" t="s">
        <v>11</v>
      </c>
      <c r="T188" t="s">
        <v>12</v>
      </c>
      <c r="U188">
        <v>626</v>
      </c>
      <c r="V188">
        <v>9901000</v>
      </c>
      <c r="W188">
        <v>6.3</v>
      </c>
      <c r="AP188" t="str">
        <f t="shared" si="7"/>
        <v>1974Male44483</v>
      </c>
      <c r="AQ188">
        <v>1974</v>
      </c>
      <c r="AR188">
        <v>1974</v>
      </c>
      <c r="AS188" t="s">
        <v>13</v>
      </c>
      <c r="AT188" t="s">
        <v>14</v>
      </c>
      <c r="AU188" t="s">
        <v>124</v>
      </c>
      <c r="AV188" s="1">
        <v>44483</v>
      </c>
      <c r="AW188">
        <v>5150</v>
      </c>
      <c r="AX188">
        <v>10668000</v>
      </c>
      <c r="AY188">
        <v>48.3</v>
      </c>
    </row>
    <row r="189" spans="14:51" x14ac:dyDescent="0.35">
      <c r="N189" s="3" t="str">
        <f t="shared" si="6"/>
        <v>1976Male20-24 years</v>
      </c>
      <c r="O189">
        <v>1976</v>
      </c>
      <c r="P189">
        <v>1976</v>
      </c>
      <c r="Q189" t="s">
        <v>127</v>
      </c>
      <c r="R189" t="s">
        <v>128</v>
      </c>
      <c r="S189" t="s">
        <v>13</v>
      </c>
      <c r="T189" t="s">
        <v>14</v>
      </c>
      <c r="U189">
        <v>2565</v>
      </c>
      <c r="V189">
        <v>9893000</v>
      </c>
      <c r="W189">
        <v>25.9</v>
      </c>
      <c r="AP189" t="str">
        <f t="shared" si="7"/>
        <v>1974Male15-19</v>
      </c>
      <c r="AQ189">
        <v>1974</v>
      </c>
      <c r="AR189">
        <v>1974</v>
      </c>
      <c r="AS189" t="s">
        <v>13</v>
      </c>
      <c r="AT189" t="s">
        <v>14</v>
      </c>
      <c r="AU189" t="s">
        <v>125</v>
      </c>
      <c r="AV189" t="s">
        <v>126</v>
      </c>
      <c r="AW189">
        <v>16229</v>
      </c>
      <c r="AX189">
        <v>10629000</v>
      </c>
      <c r="AY189">
        <v>152.69999999999999</v>
      </c>
    </row>
    <row r="190" spans="14:51" x14ac:dyDescent="0.35">
      <c r="N190" s="3" t="str">
        <f t="shared" si="6"/>
        <v>1976Female25-34 years</v>
      </c>
      <c r="O190">
        <v>1976</v>
      </c>
      <c r="P190">
        <v>1976</v>
      </c>
      <c r="Q190" t="s">
        <v>17</v>
      </c>
      <c r="R190" t="s">
        <v>18</v>
      </c>
      <c r="S190" t="s">
        <v>11</v>
      </c>
      <c r="T190" t="s">
        <v>12</v>
      </c>
      <c r="U190">
        <v>1348</v>
      </c>
      <c r="V190">
        <v>16474000</v>
      </c>
      <c r="W190">
        <v>8.1999999999999993</v>
      </c>
      <c r="AP190" t="str">
        <f t="shared" si="7"/>
        <v>1974Male20-24</v>
      </c>
      <c r="AQ190">
        <v>1974</v>
      </c>
      <c r="AR190">
        <v>1974</v>
      </c>
      <c r="AS190" t="s">
        <v>13</v>
      </c>
      <c r="AT190" t="s">
        <v>14</v>
      </c>
      <c r="AU190" t="s">
        <v>127</v>
      </c>
      <c r="AV190" t="s">
        <v>128</v>
      </c>
      <c r="AW190">
        <v>19500</v>
      </c>
      <c r="AX190">
        <v>9344000</v>
      </c>
      <c r="AY190">
        <v>208.7</v>
      </c>
    </row>
    <row r="191" spans="14:51" x14ac:dyDescent="0.35">
      <c r="N191" s="3" t="str">
        <f t="shared" si="6"/>
        <v>1976Male25-34 years</v>
      </c>
      <c r="O191">
        <v>1976</v>
      </c>
      <c r="P191">
        <v>1976</v>
      </c>
      <c r="Q191" t="s">
        <v>17</v>
      </c>
      <c r="R191" t="s">
        <v>18</v>
      </c>
      <c r="S191" t="s">
        <v>13</v>
      </c>
      <c r="T191" t="s">
        <v>14</v>
      </c>
      <c r="U191">
        <v>3716</v>
      </c>
      <c r="V191">
        <v>16131000</v>
      </c>
      <c r="W191">
        <v>23</v>
      </c>
      <c r="AP191" t="str">
        <f t="shared" si="7"/>
        <v>1974Male25-34</v>
      </c>
      <c r="AQ191">
        <v>1974</v>
      </c>
      <c r="AR191">
        <v>1974</v>
      </c>
      <c r="AS191" t="s">
        <v>13</v>
      </c>
      <c r="AT191" t="s">
        <v>14</v>
      </c>
      <c r="AU191" t="s">
        <v>17</v>
      </c>
      <c r="AV191" t="s">
        <v>18</v>
      </c>
      <c r="AW191">
        <v>29983</v>
      </c>
      <c r="AX191">
        <v>14861000</v>
      </c>
      <c r="AY191">
        <v>201.8</v>
      </c>
    </row>
    <row r="192" spans="14:51" x14ac:dyDescent="0.35">
      <c r="N192" s="3" t="str">
        <f t="shared" si="6"/>
        <v>1976Female35-44 years</v>
      </c>
      <c r="O192">
        <v>1976</v>
      </c>
      <c r="P192">
        <v>1976</v>
      </c>
      <c r="Q192" t="s">
        <v>19</v>
      </c>
      <c r="R192" t="s">
        <v>20</v>
      </c>
      <c r="S192" t="s">
        <v>11</v>
      </c>
      <c r="T192" t="s">
        <v>12</v>
      </c>
      <c r="U192">
        <v>1202</v>
      </c>
      <c r="V192">
        <v>11764000</v>
      </c>
      <c r="W192">
        <v>10.199999999999999</v>
      </c>
      <c r="AP192" t="str">
        <f t="shared" si="7"/>
        <v>1974Male35-44</v>
      </c>
      <c r="AQ192">
        <v>1974</v>
      </c>
      <c r="AR192">
        <v>1974</v>
      </c>
      <c r="AS192" t="s">
        <v>13</v>
      </c>
      <c r="AT192" t="s">
        <v>14</v>
      </c>
      <c r="AU192" t="s">
        <v>19</v>
      </c>
      <c r="AV192" t="s">
        <v>20</v>
      </c>
      <c r="AW192">
        <v>39758</v>
      </c>
      <c r="AX192">
        <v>11123000</v>
      </c>
      <c r="AY192">
        <v>357.4</v>
      </c>
    </row>
    <row r="193" spans="14:51" x14ac:dyDescent="0.35">
      <c r="N193" s="3" t="str">
        <f t="shared" si="6"/>
        <v>1976Male35-44 years</v>
      </c>
      <c r="O193">
        <v>1976</v>
      </c>
      <c r="P193">
        <v>1976</v>
      </c>
      <c r="Q193" t="s">
        <v>19</v>
      </c>
      <c r="R193" t="s">
        <v>20</v>
      </c>
      <c r="S193" t="s">
        <v>13</v>
      </c>
      <c r="T193" t="s">
        <v>14</v>
      </c>
      <c r="U193">
        <v>2557</v>
      </c>
      <c r="V193">
        <v>11267000</v>
      </c>
      <c r="W193">
        <v>22.7</v>
      </c>
      <c r="AP193" t="str">
        <f t="shared" si="7"/>
        <v>1974Male45-54</v>
      </c>
      <c r="AQ193">
        <v>1974</v>
      </c>
      <c r="AR193">
        <v>1974</v>
      </c>
      <c r="AS193" t="s">
        <v>13</v>
      </c>
      <c r="AT193" t="s">
        <v>14</v>
      </c>
      <c r="AU193" t="s">
        <v>21</v>
      </c>
      <c r="AV193" t="s">
        <v>22</v>
      </c>
      <c r="AW193">
        <v>102393</v>
      </c>
      <c r="AX193">
        <v>11465000</v>
      </c>
      <c r="AY193">
        <v>893.1</v>
      </c>
    </row>
    <row r="194" spans="14:51" x14ac:dyDescent="0.35">
      <c r="N194" s="3" t="str">
        <f t="shared" si="6"/>
        <v>1976Female45-54 years</v>
      </c>
      <c r="O194">
        <v>1976</v>
      </c>
      <c r="P194">
        <v>1976</v>
      </c>
      <c r="Q194" t="s">
        <v>21</v>
      </c>
      <c r="R194" t="s">
        <v>22</v>
      </c>
      <c r="S194" t="s">
        <v>11</v>
      </c>
      <c r="T194" t="s">
        <v>12</v>
      </c>
      <c r="U194">
        <v>1551</v>
      </c>
      <c r="V194">
        <v>12236000</v>
      </c>
      <c r="W194">
        <v>12.7</v>
      </c>
      <c r="AP194" t="str">
        <f t="shared" si="7"/>
        <v>1974Male55-64</v>
      </c>
      <c r="AQ194">
        <v>1974</v>
      </c>
      <c r="AR194">
        <v>1974</v>
      </c>
      <c r="AS194" t="s">
        <v>13</v>
      </c>
      <c r="AT194" t="s">
        <v>14</v>
      </c>
      <c r="AU194" t="s">
        <v>23</v>
      </c>
      <c r="AV194" t="s">
        <v>24</v>
      </c>
      <c r="AW194">
        <v>194525</v>
      </c>
      <c r="AX194">
        <v>9265000</v>
      </c>
      <c r="AY194">
        <v>2099.6</v>
      </c>
    </row>
    <row r="195" spans="14:51" x14ac:dyDescent="0.35">
      <c r="N195" s="3" t="str">
        <f t="shared" si="6"/>
        <v>1976Male45-54 years</v>
      </c>
      <c r="O195">
        <v>1976</v>
      </c>
      <c r="P195">
        <v>1976</v>
      </c>
      <c r="Q195" t="s">
        <v>21</v>
      </c>
      <c r="R195" t="s">
        <v>22</v>
      </c>
      <c r="S195" t="s">
        <v>13</v>
      </c>
      <c r="T195" t="s">
        <v>14</v>
      </c>
      <c r="U195">
        <v>2990</v>
      </c>
      <c r="V195">
        <v>11379000</v>
      </c>
      <c r="W195">
        <v>26.3</v>
      </c>
      <c r="AP195" t="str">
        <f t="shared" si="7"/>
        <v>1974Male65-74</v>
      </c>
      <c r="AQ195">
        <v>1974</v>
      </c>
      <c r="AR195">
        <v>1974</v>
      </c>
      <c r="AS195" t="s">
        <v>13</v>
      </c>
      <c r="AT195" t="s">
        <v>14</v>
      </c>
      <c r="AU195" t="s">
        <v>25</v>
      </c>
      <c r="AV195" t="s">
        <v>26</v>
      </c>
      <c r="AW195">
        <v>269772</v>
      </c>
      <c r="AX195">
        <v>5890000</v>
      </c>
      <c r="AY195">
        <v>4580.2</v>
      </c>
    </row>
    <row r="196" spans="14:51" x14ac:dyDescent="0.35">
      <c r="N196" s="3" t="str">
        <f t="shared" ref="N196:N251" si="8">O196&amp;S196&amp;Q196</f>
        <v>1976Female55-64 years</v>
      </c>
      <c r="O196">
        <v>1976</v>
      </c>
      <c r="P196">
        <v>1976</v>
      </c>
      <c r="Q196" t="s">
        <v>23</v>
      </c>
      <c r="R196" t="s">
        <v>24</v>
      </c>
      <c r="S196" t="s">
        <v>11</v>
      </c>
      <c r="T196" t="s">
        <v>12</v>
      </c>
      <c r="U196">
        <v>1179</v>
      </c>
      <c r="V196">
        <v>10812000</v>
      </c>
      <c r="W196">
        <v>10.9</v>
      </c>
      <c r="AP196" t="str">
        <f t="shared" ref="AP196:AP259" si="9">AQ196&amp;AS196&amp;AV196</f>
        <v>1974Male75-84</v>
      </c>
      <c r="AQ196">
        <v>1974</v>
      </c>
      <c r="AR196">
        <v>1974</v>
      </c>
      <c r="AS196" t="s">
        <v>13</v>
      </c>
      <c r="AT196" t="s">
        <v>14</v>
      </c>
      <c r="AU196" t="s">
        <v>27</v>
      </c>
      <c r="AV196" t="s">
        <v>28</v>
      </c>
      <c r="AW196">
        <v>245162</v>
      </c>
      <c r="AX196">
        <v>2585000</v>
      </c>
      <c r="AY196">
        <v>9484</v>
      </c>
    </row>
    <row r="197" spans="14:51" x14ac:dyDescent="0.35">
      <c r="N197" s="3" t="str">
        <f t="shared" si="8"/>
        <v>1976Male55-64 years</v>
      </c>
      <c r="O197">
        <v>1976</v>
      </c>
      <c r="P197">
        <v>1976</v>
      </c>
      <c r="Q197" t="s">
        <v>23</v>
      </c>
      <c r="R197" t="s">
        <v>24</v>
      </c>
      <c r="S197" t="s">
        <v>13</v>
      </c>
      <c r="T197" t="s">
        <v>14</v>
      </c>
      <c r="U197">
        <v>2826</v>
      </c>
      <c r="V197">
        <v>9573000</v>
      </c>
      <c r="W197">
        <v>29.5</v>
      </c>
      <c r="AP197" t="str">
        <f t="shared" si="9"/>
        <v>1974Male85+</v>
      </c>
      <c r="AQ197">
        <v>1974</v>
      </c>
      <c r="AR197">
        <v>1974</v>
      </c>
      <c r="AS197" t="s">
        <v>13</v>
      </c>
      <c r="AT197" t="s">
        <v>14</v>
      </c>
      <c r="AU197" t="s">
        <v>29</v>
      </c>
      <c r="AV197" t="s">
        <v>30</v>
      </c>
      <c r="AW197">
        <v>108913</v>
      </c>
      <c r="AX197">
        <v>565000</v>
      </c>
      <c r="AY197">
        <v>19276.599999999999</v>
      </c>
    </row>
    <row r="198" spans="14:51" x14ac:dyDescent="0.35">
      <c r="N198" s="3" t="str">
        <f t="shared" si="8"/>
        <v>1976Female65-74 years</v>
      </c>
      <c r="O198">
        <v>1976</v>
      </c>
      <c r="P198">
        <v>1976</v>
      </c>
      <c r="Q198" t="s">
        <v>25</v>
      </c>
      <c r="R198" t="s">
        <v>26</v>
      </c>
      <c r="S198" t="s">
        <v>11</v>
      </c>
      <c r="T198" t="s">
        <v>12</v>
      </c>
      <c r="U198">
        <v>678</v>
      </c>
      <c r="V198">
        <v>8062000</v>
      </c>
      <c r="W198">
        <v>8.4</v>
      </c>
      <c r="AP198" t="str">
        <f t="shared" si="9"/>
        <v>1974MaleNS</v>
      </c>
      <c r="AQ198">
        <v>1974</v>
      </c>
      <c r="AR198">
        <v>1974</v>
      </c>
      <c r="AS198" t="s">
        <v>13</v>
      </c>
      <c r="AT198" t="s">
        <v>14</v>
      </c>
      <c r="AU198" t="s">
        <v>31</v>
      </c>
      <c r="AV198" t="s">
        <v>32</v>
      </c>
      <c r="AW198">
        <v>336</v>
      </c>
      <c r="AX198" t="s">
        <v>33</v>
      </c>
      <c r="AY198" t="s">
        <v>33</v>
      </c>
    </row>
    <row r="199" spans="14:51" x14ac:dyDescent="0.35">
      <c r="N199" s="3" t="str">
        <f t="shared" si="8"/>
        <v>1976Male65-74 years</v>
      </c>
      <c r="O199">
        <v>1976</v>
      </c>
      <c r="P199">
        <v>1976</v>
      </c>
      <c r="Q199" t="s">
        <v>25</v>
      </c>
      <c r="R199" t="s">
        <v>26</v>
      </c>
      <c r="S199" t="s">
        <v>13</v>
      </c>
      <c r="T199" t="s">
        <v>14</v>
      </c>
      <c r="U199">
        <v>2094</v>
      </c>
      <c r="V199">
        <v>6175000</v>
      </c>
      <c r="W199">
        <v>33.9</v>
      </c>
      <c r="AP199" t="str">
        <f t="shared" si="9"/>
        <v>1975Female1</v>
      </c>
      <c r="AQ199">
        <v>1975</v>
      </c>
      <c r="AR199">
        <v>1975</v>
      </c>
      <c r="AS199" t="s">
        <v>11</v>
      </c>
      <c r="AT199" t="s">
        <v>12</v>
      </c>
      <c r="AU199" t="s">
        <v>167</v>
      </c>
      <c r="AV199">
        <v>1</v>
      </c>
      <c r="AW199">
        <v>21713</v>
      </c>
      <c r="AX199">
        <v>1531063</v>
      </c>
      <c r="AY199">
        <v>1418.2</v>
      </c>
    </row>
    <row r="200" spans="14:51" x14ac:dyDescent="0.35">
      <c r="N200" s="3" t="str">
        <f t="shared" si="8"/>
        <v>1976Female75-84 years</v>
      </c>
      <c r="O200">
        <v>1976</v>
      </c>
      <c r="P200">
        <v>1976</v>
      </c>
      <c r="Q200" t="s">
        <v>27</v>
      </c>
      <c r="R200" t="s">
        <v>28</v>
      </c>
      <c r="S200" t="s">
        <v>11</v>
      </c>
      <c r="T200" t="s">
        <v>12</v>
      </c>
      <c r="U200">
        <v>310</v>
      </c>
      <c r="V200">
        <v>4455000</v>
      </c>
      <c r="W200">
        <v>7</v>
      </c>
      <c r="AP200" t="str">
        <f t="shared" si="9"/>
        <v>1975Female44200</v>
      </c>
      <c r="AQ200">
        <v>1975</v>
      </c>
      <c r="AR200">
        <v>1975</v>
      </c>
      <c r="AS200" t="s">
        <v>11</v>
      </c>
      <c r="AT200" t="s">
        <v>12</v>
      </c>
      <c r="AU200" t="s">
        <v>168</v>
      </c>
      <c r="AV200" s="1">
        <v>44200</v>
      </c>
      <c r="AW200">
        <v>3974</v>
      </c>
      <c r="AX200">
        <v>6342000</v>
      </c>
      <c r="AY200">
        <v>62.7</v>
      </c>
    </row>
    <row r="201" spans="14:51" x14ac:dyDescent="0.35">
      <c r="N201" s="3" t="str">
        <f t="shared" si="8"/>
        <v>1976Male75-84 years</v>
      </c>
      <c r="O201">
        <v>1976</v>
      </c>
      <c r="P201">
        <v>1976</v>
      </c>
      <c r="Q201" t="s">
        <v>27</v>
      </c>
      <c r="R201" t="s">
        <v>28</v>
      </c>
      <c r="S201" t="s">
        <v>13</v>
      </c>
      <c r="T201" t="s">
        <v>14</v>
      </c>
      <c r="U201">
        <v>1096</v>
      </c>
      <c r="V201">
        <v>2690000</v>
      </c>
      <c r="W201">
        <v>40.700000000000003</v>
      </c>
      <c r="AP201" t="str">
        <f t="shared" si="9"/>
        <v>1975Female44325</v>
      </c>
      <c r="AQ201">
        <v>1975</v>
      </c>
      <c r="AR201">
        <v>1975</v>
      </c>
      <c r="AS201" t="s">
        <v>11</v>
      </c>
      <c r="AT201" t="s">
        <v>12</v>
      </c>
      <c r="AU201" t="s">
        <v>122</v>
      </c>
      <c r="AV201" s="1">
        <v>44325</v>
      </c>
      <c r="AW201">
        <v>2468</v>
      </c>
      <c r="AX201">
        <v>8623000</v>
      </c>
      <c r="AY201">
        <v>28.6</v>
      </c>
    </row>
    <row r="202" spans="14:51" x14ac:dyDescent="0.35">
      <c r="N202" s="3" t="str">
        <f t="shared" si="8"/>
        <v>1976Female85+ years</v>
      </c>
      <c r="O202">
        <v>1976</v>
      </c>
      <c r="P202">
        <v>1976</v>
      </c>
      <c r="Q202" t="s">
        <v>29</v>
      </c>
      <c r="R202" t="s">
        <v>30</v>
      </c>
      <c r="S202" t="s">
        <v>11</v>
      </c>
      <c r="T202" t="s">
        <v>12</v>
      </c>
      <c r="U202">
        <v>72</v>
      </c>
      <c r="V202">
        <v>1290000</v>
      </c>
      <c r="W202">
        <v>5.6</v>
      </c>
      <c r="AP202" t="str">
        <f t="shared" si="9"/>
        <v>1975Female44483</v>
      </c>
      <c r="AQ202">
        <v>1975</v>
      </c>
      <c r="AR202">
        <v>1975</v>
      </c>
      <c r="AS202" t="s">
        <v>11</v>
      </c>
      <c r="AT202" t="s">
        <v>12</v>
      </c>
      <c r="AU202" t="s">
        <v>124</v>
      </c>
      <c r="AV202" s="1">
        <v>44483</v>
      </c>
      <c r="AW202">
        <v>2560</v>
      </c>
      <c r="AX202">
        <v>10112000</v>
      </c>
      <c r="AY202">
        <v>25.3</v>
      </c>
    </row>
    <row r="203" spans="14:51" x14ac:dyDescent="0.35">
      <c r="N203" s="3" t="str">
        <f t="shared" si="8"/>
        <v>1976Male85+ years</v>
      </c>
      <c r="O203">
        <v>1976</v>
      </c>
      <c r="P203">
        <v>1976</v>
      </c>
      <c r="Q203" t="s">
        <v>29</v>
      </c>
      <c r="R203" t="s">
        <v>30</v>
      </c>
      <c r="S203" t="s">
        <v>13</v>
      </c>
      <c r="T203" t="s">
        <v>14</v>
      </c>
      <c r="U203">
        <v>299</v>
      </c>
      <c r="V203">
        <v>606000</v>
      </c>
      <c r="W203">
        <v>49.3</v>
      </c>
      <c r="AP203" t="str">
        <f t="shared" si="9"/>
        <v>1975Female15-19</v>
      </c>
      <c r="AQ203">
        <v>1975</v>
      </c>
      <c r="AR203">
        <v>1975</v>
      </c>
      <c r="AS203" t="s">
        <v>11</v>
      </c>
      <c r="AT203" t="s">
        <v>12</v>
      </c>
      <c r="AU203" t="s">
        <v>125</v>
      </c>
      <c r="AV203" t="s">
        <v>126</v>
      </c>
      <c r="AW203">
        <v>5630</v>
      </c>
      <c r="AX203">
        <v>10465000</v>
      </c>
      <c r="AY203">
        <v>53.8</v>
      </c>
    </row>
    <row r="204" spans="14:51" x14ac:dyDescent="0.35">
      <c r="N204" s="3" t="str">
        <f t="shared" si="8"/>
        <v>1976FemaleNot Stated</v>
      </c>
      <c r="O204">
        <v>1976</v>
      </c>
      <c r="P204">
        <v>1976</v>
      </c>
      <c r="Q204" t="s">
        <v>31</v>
      </c>
      <c r="R204" t="s">
        <v>32</v>
      </c>
      <c r="S204" t="s">
        <v>11</v>
      </c>
      <c r="T204" t="s">
        <v>12</v>
      </c>
      <c r="U204">
        <v>1</v>
      </c>
      <c r="V204" t="s">
        <v>33</v>
      </c>
      <c r="W204" t="s">
        <v>33</v>
      </c>
      <c r="AP204" t="str">
        <f t="shared" si="9"/>
        <v>1975Female20-24</v>
      </c>
      <c r="AQ204">
        <v>1975</v>
      </c>
      <c r="AR204">
        <v>1975</v>
      </c>
      <c r="AS204" t="s">
        <v>11</v>
      </c>
      <c r="AT204" t="s">
        <v>12</v>
      </c>
      <c r="AU204" t="s">
        <v>127</v>
      </c>
      <c r="AV204" t="s">
        <v>128</v>
      </c>
      <c r="AW204">
        <v>6407</v>
      </c>
      <c r="AX204">
        <v>9677000</v>
      </c>
      <c r="AY204">
        <v>66.2</v>
      </c>
    </row>
    <row r="205" spans="14:51" x14ac:dyDescent="0.35">
      <c r="N205" s="3" t="str">
        <f t="shared" si="8"/>
        <v>1976MaleNot Stated</v>
      </c>
      <c r="O205">
        <v>1976</v>
      </c>
      <c r="P205">
        <v>1976</v>
      </c>
      <c r="Q205" t="s">
        <v>31</v>
      </c>
      <c r="R205" t="s">
        <v>32</v>
      </c>
      <c r="S205" t="s">
        <v>13</v>
      </c>
      <c r="T205" t="s">
        <v>14</v>
      </c>
      <c r="U205">
        <v>3</v>
      </c>
      <c r="V205" t="s">
        <v>33</v>
      </c>
      <c r="W205" t="s">
        <v>33</v>
      </c>
      <c r="AP205" t="str">
        <f t="shared" si="9"/>
        <v>1975Female25-34</v>
      </c>
      <c r="AQ205">
        <v>1975</v>
      </c>
      <c r="AR205">
        <v>1975</v>
      </c>
      <c r="AS205" t="s">
        <v>11</v>
      </c>
      <c r="AT205" t="s">
        <v>12</v>
      </c>
      <c r="AU205" t="s">
        <v>17</v>
      </c>
      <c r="AV205" t="s">
        <v>18</v>
      </c>
      <c r="AW205">
        <v>13244</v>
      </c>
      <c r="AX205">
        <v>15833000</v>
      </c>
      <c r="AY205">
        <v>83.6</v>
      </c>
    </row>
    <row r="206" spans="14:51" x14ac:dyDescent="0.35">
      <c r="N206" s="3" t="str">
        <f t="shared" si="8"/>
        <v>1977Male5-9 years</v>
      </c>
      <c r="O206">
        <v>1977</v>
      </c>
      <c r="P206">
        <v>1977</v>
      </c>
      <c r="Q206" t="s">
        <v>122</v>
      </c>
      <c r="R206" s="1">
        <v>44325</v>
      </c>
      <c r="S206" t="s">
        <v>13</v>
      </c>
      <c r="T206" t="s">
        <v>14</v>
      </c>
      <c r="U206">
        <v>2</v>
      </c>
      <c r="V206">
        <v>8949000</v>
      </c>
      <c r="W206" t="s">
        <v>123</v>
      </c>
      <c r="AP206" t="str">
        <f t="shared" si="9"/>
        <v>1975Female35-44</v>
      </c>
      <c r="AQ206">
        <v>1975</v>
      </c>
      <c r="AR206">
        <v>1975</v>
      </c>
      <c r="AS206" t="s">
        <v>11</v>
      </c>
      <c r="AT206" t="s">
        <v>12</v>
      </c>
      <c r="AU206" t="s">
        <v>19</v>
      </c>
      <c r="AV206" t="s">
        <v>20</v>
      </c>
      <c r="AW206">
        <v>22256</v>
      </c>
      <c r="AX206">
        <v>11631000</v>
      </c>
      <c r="AY206">
        <v>191.4</v>
      </c>
    </row>
    <row r="207" spans="14:51" x14ac:dyDescent="0.35">
      <c r="N207" s="3" t="str">
        <f t="shared" si="8"/>
        <v>1977Female10-14 years</v>
      </c>
      <c r="O207">
        <v>1977</v>
      </c>
      <c r="P207">
        <v>1977</v>
      </c>
      <c r="Q207" t="s">
        <v>124</v>
      </c>
      <c r="R207" s="1">
        <v>44483</v>
      </c>
      <c r="S207" t="s">
        <v>11</v>
      </c>
      <c r="T207" t="s">
        <v>12</v>
      </c>
      <c r="U207">
        <v>30</v>
      </c>
      <c r="V207">
        <v>9550000</v>
      </c>
      <c r="W207">
        <v>0.3</v>
      </c>
      <c r="AP207" t="str">
        <f t="shared" si="9"/>
        <v>1975Female45-54</v>
      </c>
      <c r="AQ207">
        <v>1975</v>
      </c>
      <c r="AR207">
        <v>1975</v>
      </c>
      <c r="AS207" t="s">
        <v>11</v>
      </c>
      <c r="AT207" t="s">
        <v>12</v>
      </c>
      <c r="AU207" t="s">
        <v>21</v>
      </c>
      <c r="AV207" t="s">
        <v>22</v>
      </c>
      <c r="AW207">
        <v>56025</v>
      </c>
      <c r="AX207">
        <v>12307000</v>
      </c>
      <c r="AY207">
        <v>455.2</v>
      </c>
    </row>
    <row r="208" spans="14:51" x14ac:dyDescent="0.35">
      <c r="N208" s="3" t="str">
        <f t="shared" si="8"/>
        <v>1977Male10-14 years</v>
      </c>
      <c r="O208">
        <v>1977</v>
      </c>
      <c r="P208">
        <v>1977</v>
      </c>
      <c r="Q208" t="s">
        <v>124</v>
      </c>
      <c r="R208" s="1">
        <v>44483</v>
      </c>
      <c r="S208" t="s">
        <v>13</v>
      </c>
      <c r="T208" t="s">
        <v>14</v>
      </c>
      <c r="U208">
        <v>158</v>
      </c>
      <c r="V208">
        <v>9954000</v>
      </c>
      <c r="W208">
        <v>1.6</v>
      </c>
      <c r="AP208" t="str">
        <f t="shared" si="9"/>
        <v>1975Female55-64</v>
      </c>
      <c r="AQ208">
        <v>1975</v>
      </c>
      <c r="AR208">
        <v>1975</v>
      </c>
      <c r="AS208" t="s">
        <v>11</v>
      </c>
      <c r="AT208" t="s">
        <v>12</v>
      </c>
      <c r="AU208" t="s">
        <v>23</v>
      </c>
      <c r="AV208" t="s">
        <v>24</v>
      </c>
      <c r="AW208">
        <v>105622</v>
      </c>
      <c r="AX208">
        <v>10629000</v>
      </c>
      <c r="AY208">
        <v>993.7</v>
      </c>
    </row>
    <row r="209" spans="14:51" x14ac:dyDescent="0.35">
      <c r="N209" s="3" t="str">
        <f t="shared" si="8"/>
        <v>1977Female15-19 years</v>
      </c>
      <c r="O209">
        <v>1977</v>
      </c>
      <c r="P209">
        <v>1977</v>
      </c>
      <c r="Q209" t="s">
        <v>125</v>
      </c>
      <c r="R209" t="s">
        <v>126</v>
      </c>
      <c r="S209" t="s">
        <v>11</v>
      </c>
      <c r="T209" t="s">
        <v>12</v>
      </c>
      <c r="U209">
        <v>350</v>
      </c>
      <c r="V209">
        <v>10581000</v>
      </c>
      <c r="W209">
        <v>3.3</v>
      </c>
      <c r="AP209" t="str">
        <f t="shared" si="9"/>
        <v>1975Female65-74</v>
      </c>
      <c r="AQ209">
        <v>1975</v>
      </c>
      <c r="AR209">
        <v>1975</v>
      </c>
      <c r="AS209" t="s">
        <v>11</v>
      </c>
      <c r="AT209" t="s">
        <v>12</v>
      </c>
      <c r="AU209" t="s">
        <v>25</v>
      </c>
      <c r="AV209" t="s">
        <v>26</v>
      </c>
      <c r="AW209">
        <v>176300</v>
      </c>
      <c r="AX209">
        <v>7880000</v>
      </c>
      <c r="AY209">
        <v>2237.3000000000002</v>
      </c>
    </row>
    <row r="210" spans="14:51" x14ac:dyDescent="0.35">
      <c r="N210" s="3" t="str">
        <f t="shared" si="8"/>
        <v>1977Male15-19 years</v>
      </c>
      <c r="O210">
        <v>1977</v>
      </c>
      <c r="P210">
        <v>1977</v>
      </c>
      <c r="Q210" t="s">
        <v>125</v>
      </c>
      <c r="R210" t="s">
        <v>126</v>
      </c>
      <c r="S210" t="s">
        <v>13</v>
      </c>
      <c r="T210" t="s">
        <v>14</v>
      </c>
      <c r="U210">
        <v>1521</v>
      </c>
      <c r="V210">
        <v>10895000</v>
      </c>
      <c r="W210">
        <v>14</v>
      </c>
      <c r="AP210" t="str">
        <f t="shared" si="9"/>
        <v>1975Female75-84</v>
      </c>
      <c r="AQ210">
        <v>1975</v>
      </c>
      <c r="AR210">
        <v>1975</v>
      </c>
      <c r="AS210" t="s">
        <v>11</v>
      </c>
      <c r="AT210" t="s">
        <v>12</v>
      </c>
      <c r="AU210" t="s">
        <v>27</v>
      </c>
      <c r="AV210" t="s">
        <v>28</v>
      </c>
      <c r="AW210">
        <v>248332</v>
      </c>
      <c r="AX210">
        <v>4324000</v>
      </c>
      <c r="AY210">
        <v>5743.1</v>
      </c>
    </row>
    <row r="211" spans="14:51" x14ac:dyDescent="0.35">
      <c r="N211" s="3" t="str">
        <f t="shared" si="8"/>
        <v>1977Female20-24 years</v>
      </c>
      <c r="O211">
        <v>1977</v>
      </c>
      <c r="P211">
        <v>1977</v>
      </c>
      <c r="Q211" t="s">
        <v>127</v>
      </c>
      <c r="R211" t="s">
        <v>128</v>
      </c>
      <c r="S211" t="s">
        <v>11</v>
      </c>
      <c r="T211" t="s">
        <v>12</v>
      </c>
      <c r="U211">
        <v>723</v>
      </c>
      <c r="V211">
        <v>10152000</v>
      </c>
      <c r="W211">
        <v>7.1</v>
      </c>
      <c r="AP211" t="str">
        <f t="shared" si="9"/>
        <v>1975Female85+</v>
      </c>
      <c r="AQ211">
        <v>1975</v>
      </c>
      <c r="AR211">
        <v>1975</v>
      </c>
      <c r="AS211" t="s">
        <v>11</v>
      </c>
      <c r="AT211" t="s">
        <v>12</v>
      </c>
      <c r="AU211" t="s">
        <v>29</v>
      </c>
      <c r="AV211" t="s">
        <v>30</v>
      </c>
      <c r="AW211">
        <v>177357</v>
      </c>
      <c r="AX211">
        <v>1227000</v>
      </c>
      <c r="AY211">
        <v>14454.5</v>
      </c>
    </row>
    <row r="212" spans="14:51" x14ac:dyDescent="0.35">
      <c r="N212" s="3" t="str">
        <f t="shared" si="8"/>
        <v>1977Male20-24 years</v>
      </c>
      <c r="O212">
        <v>1977</v>
      </c>
      <c r="P212">
        <v>1977</v>
      </c>
      <c r="Q212" t="s">
        <v>127</v>
      </c>
      <c r="R212" t="s">
        <v>128</v>
      </c>
      <c r="S212" t="s">
        <v>13</v>
      </c>
      <c r="T212" t="s">
        <v>14</v>
      </c>
      <c r="U212">
        <v>2971</v>
      </c>
      <c r="V212">
        <v>10159000</v>
      </c>
      <c r="W212">
        <v>29.2</v>
      </c>
      <c r="AP212" t="str">
        <f t="shared" si="9"/>
        <v>1975FemaleNS</v>
      </c>
      <c r="AQ212">
        <v>1975</v>
      </c>
      <c r="AR212">
        <v>1975</v>
      </c>
      <c r="AS212" t="s">
        <v>11</v>
      </c>
      <c r="AT212" t="s">
        <v>12</v>
      </c>
      <c r="AU212" t="s">
        <v>31</v>
      </c>
      <c r="AV212" t="s">
        <v>32</v>
      </c>
      <c r="AW212">
        <v>172</v>
      </c>
      <c r="AX212" t="s">
        <v>33</v>
      </c>
      <c r="AY212" t="s">
        <v>33</v>
      </c>
    </row>
    <row r="213" spans="14:51" x14ac:dyDescent="0.35">
      <c r="N213" s="3" t="str">
        <f t="shared" si="8"/>
        <v>1977Female25-34 years</v>
      </c>
      <c r="O213">
        <v>1977</v>
      </c>
      <c r="P213">
        <v>1977</v>
      </c>
      <c r="Q213" t="s">
        <v>17</v>
      </c>
      <c r="R213" t="s">
        <v>18</v>
      </c>
      <c r="S213" t="s">
        <v>11</v>
      </c>
      <c r="T213" t="s">
        <v>12</v>
      </c>
      <c r="U213">
        <v>1493</v>
      </c>
      <c r="V213">
        <v>17085000</v>
      </c>
      <c r="W213">
        <v>8.6999999999999993</v>
      </c>
      <c r="AP213" t="str">
        <f t="shared" si="9"/>
        <v>1975Male1</v>
      </c>
      <c r="AQ213">
        <v>1975</v>
      </c>
      <c r="AR213">
        <v>1975</v>
      </c>
      <c r="AS213" t="s">
        <v>13</v>
      </c>
      <c r="AT213" t="s">
        <v>14</v>
      </c>
      <c r="AU213" t="s">
        <v>167</v>
      </c>
      <c r="AV213">
        <v>1</v>
      </c>
      <c r="AW213">
        <v>28812</v>
      </c>
      <c r="AX213">
        <v>1613135</v>
      </c>
      <c r="AY213">
        <v>1786.1</v>
      </c>
    </row>
    <row r="214" spans="14:51" x14ac:dyDescent="0.35">
      <c r="N214" s="3" t="str">
        <f t="shared" si="8"/>
        <v>1977Male25-34 years</v>
      </c>
      <c r="O214">
        <v>1977</v>
      </c>
      <c r="P214">
        <v>1977</v>
      </c>
      <c r="Q214" t="s">
        <v>17</v>
      </c>
      <c r="R214" t="s">
        <v>18</v>
      </c>
      <c r="S214" t="s">
        <v>13</v>
      </c>
      <c r="T214" t="s">
        <v>14</v>
      </c>
      <c r="U214">
        <v>4334</v>
      </c>
      <c r="V214">
        <v>16756000</v>
      </c>
      <c r="W214">
        <v>25.9</v>
      </c>
      <c r="AP214" t="str">
        <f t="shared" si="9"/>
        <v>1975Male44200</v>
      </c>
      <c r="AQ214">
        <v>1975</v>
      </c>
      <c r="AR214">
        <v>1975</v>
      </c>
      <c r="AS214" t="s">
        <v>13</v>
      </c>
      <c r="AT214" t="s">
        <v>14</v>
      </c>
      <c r="AU214" t="s">
        <v>168</v>
      </c>
      <c r="AV214" s="1">
        <v>44200</v>
      </c>
      <c r="AW214">
        <v>5086</v>
      </c>
      <c r="AX214">
        <v>6627000</v>
      </c>
      <c r="AY214">
        <v>76.7</v>
      </c>
    </row>
    <row r="215" spans="14:51" x14ac:dyDescent="0.35">
      <c r="N215" s="3" t="str">
        <f t="shared" si="8"/>
        <v>1977Female35-44 years</v>
      </c>
      <c r="O215">
        <v>1977</v>
      </c>
      <c r="P215">
        <v>1977</v>
      </c>
      <c r="Q215" t="s">
        <v>19</v>
      </c>
      <c r="R215" t="s">
        <v>20</v>
      </c>
      <c r="S215" t="s">
        <v>11</v>
      </c>
      <c r="T215" t="s">
        <v>12</v>
      </c>
      <c r="U215">
        <v>1244</v>
      </c>
      <c r="V215">
        <v>11996000</v>
      </c>
      <c r="W215">
        <v>10.4</v>
      </c>
      <c r="AP215" t="str">
        <f t="shared" si="9"/>
        <v>1975Male44325</v>
      </c>
      <c r="AQ215">
        <v>1975</v>
      </c>
      <c r="AR215">
        <v>1975</v>
      </c>
      <c r="AS215" t="s">
        <v>13</v>
      </c>
      <c r="AT215" t="s">
        <v>14</v>
      </c>
      <c r="AU215" t="s">
        <v>122</v>
      </c>
      <c r="AV215" s="1">
        <v>44325</v>
      </c>
      <c r="AW215">
        <v>3717</v>
      </c>
      <c r="AX215">
        <v>8972000</v>
      </c>
      <c r="AY215">
        <v>41.4</v>
      </c>
    </row>
    <row r="216" spans="14:51" x14ac:dyDescent="0.35">
      <c r="N216" s="3" t="str">
        <f t="shared" si="8"/>
        <v>1977Male35-44 years</v>
      </c>
      <c r="O216">
        <v>1977</v>
      </c>
      <c r="P216">
        <v>1977</v>
      </c>
      <c r="Q216" t="s">
        <v>19</v>
      </c>
      <c r="R216" t="s">
        <v>20</v>
      </c>
      <c r="S216" t="s">
        <v>13</v>
      </c>
      <c r="T216" t="s">
        <v>14</v>
      </c>
      <c r="U216">
        <v>2711</v>
      </c>
      <c r="V216">
        <v>11504000</v>
      </c>
      <c r="W216">
        <v>23.6</v>
      </c>
      <c r="AP216" t="str">
        <f t="shared" si="9"/>
        <v>1975Male44483</v>
      </c>
      <c r="AQ216">
        <v>1975</v>
      </c>
      <c r="AR216">
        <v>1975</v>
      </c>
      <c r="AS216" t="s">
        <v>13</v>
      </c>
      <c r="AT216" t="s">
        <v>14</v>
      </c>
      <c r="AU216" t="s">
        <v>124</v>
      </c>
      <c r="AV216" s="1">
        <v>44483</v>
      </c>
      <c r="AW216">
        <v>4734</v>
      </c>
      <c r="AX216">
        <v>10534000</v>
      </c>
      <c r="AY216">
        <v>44.9</v>
      </c>
    </row>
    <row r="217" spans="14:51" x14ac:dyDescent="0.35">
      <c r="N217" s="3" t="str">
        <f t="shared" si="8"/>
        <v>1977Female45-54 years</v>
      </c>
      <c r="O217">
        <v>1977</v>
      </c>
      <c r="P217">
        <v>1977</v>
      </c>
      <c r="Q217" t="s">
        <v>21</v>
      </c>
      <c r="R217" t="s">
        <v>22</v>
      </c>
      <c r="S217" t="s">
        <v>11</v>
      </c>
      <c r="T217" t="s">
        <v>12</v>
      </c>
      <c r="U217">
        <v>1516</v>
      </c>
      <c r="V217">
        <v>12101000</v>
      </c>
      <c r="W217">
        <v>12.5</v>
      </c>
      <c r="AP217" t="str">
        <f t="shared" si="9"/>
        <v>1975Male15-19</v>
      </c>
      <c r="AQ217">
        <v>1975</v>
      </c>
      <c r="AR217">
        <v>1975</v>
      </c>
      <c r="AS217" t="s">
        <v>13</v>
      </c>
      <c r="AT217" t="s">
        <v>14</v>
      </c>
      <c r="AU217" t="s">
        <v>125</v>
      </c>
      <c r="AV217" t="s">
        <v>126</v>
      </c>
      <c r="AW217">
        <v>15637</v>
      </c>
      <c r="AX217">
        <v>10757000</v>
      </c>
      <c r="AY217">
        <v>145.4</v>
      </c>
    </row>
    <row r="218" spans="14:51" x14ac:dyDescent="0.35">
      <c r="N218" s="3" t="str">
        <f t="shared" si="8"/>
        <v>1977Male45-54 years</v>
      </c>
      <c r="O218">
        <v>1977</v>
      </c>
      <c r="P218">
        <v>1977</v>
      </c>
      <c r="Q218" t="s">
        <v>21</v>
      </c>
      <c r="R218" t="s">
        <v>22</v>
      </c>
      <c r="S218" t="s">
        <v>13</v>
      </c>
      <c r="T218" t="s">
        <v>14</v>
      </c>
      <c r="U218">
        <v>2901</v>
      </c>
      <c r="V218">
        <v>11262000</v>
      </c>
      <c r="W218">
        <v>25.8</v>
      </c>
      <c r="AP218" t="str">
        <f t="shared" si="9"/>
        <v>1975Male20-24</v>
      </c>
      <c r="AQ218">
        <v>1975</v>
      </c>
      <c r="AR218">
        <v>1975</v>
      </c>
      <c r="AS218" t="s">
        <v>13</v>
      </c>
      <c r="AT218" t="s">
        <v>14</v>
      </c>
      <c r="AU218" t="s">
        <v>127</v>
      </c>
      <c r="AV218" t="s">
        <v>128</v>
      </c>
      <c r="AW218">
        <v>19871</v>
      </c>
      <c r="AX218">
        <v>9640000</v>
      </c>
      <c r="AY218">
        <v>206.1</v>
      </c>
    </row>
    <row r="219" spans="14:51" x14ac:dyDescent="0.35">
      <c r="N219" s="3" t="str">
        <f t="shared" si="8"/>
        <v>1977Female55-64 years</v>
      </c>
      <c r="O219">
        <v>1977</v>
      </c>
      <c r="P219">
        <v>1977</v>
      </c>
      <c r="Q219" t="s">
        <v>23</v>
      </c>
      <c r="R219" t="s">
        <v>24</v>
      </c>
      <c r="S219" t="s">
        <v>11</v>
      </c>
      <c r="T219" t="s">
        <v>12</v>
      </c>
      <c r="U219">
        <v>1131</v>
      </c>
      <c r="V219">
        <v>11028000</v>
      </c>
      <c r="W219">
        <v>10.3</v>
      </c>
      <c r="AP219" t="str">
        <f t="shared" si="9"/>
        <v>1975Male25-34</v>
      </c>
      <c r="AQ219">
        <v>1975</v>
      </c>
      <c r="AR219">
        <v>1975</v>
      </c>
      <c r="AS219" t="s">
        <v>13</v>
      </c>
      <c r="AT219" t="s">
        <v>14</v>
      </c>
      <c r="AU219" t="s">
        <v>17</v>
      </c>
      <c r="AV219" t="s">
        <v>18</v>
      </c>
      <c r="AW219">
        <v>30796</v>
      </c>
      <c r="AX219">
        <v>15482000</v>
      </c>
      <c r="AY219">
        <v>198.9</v>
      </c>
    </row>
    <row r="220" spans="14:51" x14ac:dyDescent="0.35">
      <c r="N220" s="3" t="str">
        <f t="shared" si="8"/>
        <v>1977Male55-64 years</v>
      </c>
      <c r="O220">
        <v>1977</v>
      </c>
      <c r="P220">
        <v>1977</v>
      </c>
      <c r="Q220" t="s">
        <v>23</v>
      </c>
      <c r="R220" t="s">
        <v>24</v>
      </c>
      <c r="S220" t="s">
        <v>13</v>
      </c>
      <c r="T220" t="s">
        <v>14</v>
      </c>
      <c r="U220">
        <v>2820</v>
      </c>
      <c r="V220">
        <v>9752000</v>
      </c>
      <c r="W220">
        <v>28.9</v>
      </c>
      <c r="AP220" t="str">
        <f t="shared" si="9"/>
        <v>1975Male35-44</v>
      </c>
      <c r="AQ220">
        <v>1975</v>
      </c>
      <c r="AR220">
        <v>1975</v>
      </c>
      <c r="AS220" t="s">
        <v>13</v>
      </c>
      <c r="AT220" t="s">
        <v>14</v>
      </c>
      <c r="AU220" t="s">
        <v>19</v>
      </c>
      <c r="AV220" t="s">
        <v>20</v>
      </c>
      <c r="AW220">
        <v>38436</v>
      </c>
      <c r="AX220">
        <v>11129000</v>
      </c>
      <c r="AY220">
        <v>345.4</v>
      </c>
    </row>
    <row r="221" spans="14:51" x14ac:dyDescent="0.35">
      <c r="N221" s="3" t="str">
        <f t="shared" si="8"/>
        <v>1977Female65-74 years</v>
      </c>
      <c r="O221">
        <v>1977</v>
      </c>
      <c r="P221">
        <v>1977</v>
      </c>
      <c r="Q221" t="s">
        <v>25</v>
      </c>
      <c r="R221" t="s">
        <v>26</v>
      </c>
      <c r="S221" t="s">
        <v>11</v>
      </c>
      <c r="T221" t="s">
        <v>12</v>
      </c>
      <c r="U221">
        <v>717</v>
      </c>
      <c r="V221">
        <v>8293000</v>
      </c>
      <c r="W221">
        <v>8.6</v>
      </c>
      <c r="AP221" t="str">
        <f t="shared" si="9"/>
        <v>1975Male45-54</v>
      </c>
      <c r="AQ221">
        <v>1975</v>
      </c>
      <c r="AR221">
        <v>1975</v>
      </c>
      <c r="AS221" t="s">
        <v>13</v>
      </c>
      <c r="AT221" t="s">
        <v>14</v>
      </c>
      <c r="AU221" t="s">
        <v>21</v>
      </c>
      <c r="AV221" t="s">
        <v>22</v>
      </c>
      <c r="AW221">
        <v>98317</v>
      </c>
      <c r="AX221">
        <v>11441000</v>
      </c>
      <c r="AY221">
        <v>859.3</v>
      </c>
    </row>
    <row r="222" spans="14:51" x14ac:dyDescent="0.35">
      <c r="N222" s="3" t="str">
        <f t="shared" si="8"/>
        <v>1977Male65-74 years</v>
      </c>
      <c r="O222">
        <v>1977</v>
      </c>
      <c r="P222">
        <v>1977</v>
      </c>
      <c r="Q222" t="s">
        <v>25</v>
      </c>
      <c r="R222" t="s">
        <v>26</v>
      </c>
      <c r="S222" t="s">
        <v>13</v>
      </c>
      <c r="T222" t="s">
        <v>14</v>
      </c>
      <c r="U222">
        <v>2214</v>
      </c>
      <c r="V222">
        <v>6345000</v>
      </c>
      <c r="W222">
        <v>34.9</v>
      </c>
      <c r="AP222" t="str">
        <f t="shared" si="9"/>
        <v>1975Male55-64</v>
      </c>
      <c r="AQ222">
        <v>1975</v>
      </c>
      <c r="AR222">
        <v>1975</v>
      </c>
      <c r="AS222" t="s">
        <v>13</v>
      </c>
      <c r="AT222" t="s">
        <v>14</v>
      </c>
      <c r="AU222" t="s">
        <v>23</v>
      </c>
      <c r="AV222" t="s">
        <v>24</v>
      </c>
      <c r="AW222">
        <v>190102</v>
      </c>
      <c r="AX222">
        <v>9416000</v>
      </c>
      <c r="AY222">
        <v>2018.9</v>
      </c>
    </row>
    <row r="223" spans="14:51" x14ac:dyDescent="0.35">
      <c r="N223" s="3" t="str">
        <f t="shared" si="8"/>
        <v>1977Female75-84 years</v>
      </c>
      <c r="O223">
        <v>1977</v>
      </c>
      <c r="P223">
        <v>1977</v>
      </c>
      <c r="Q223" t="s">
        <v>27</v>
      </c>
      <c r="R223" t="s">
        <v>28</v>
      </c>
      <c r="S223" t="s">
        <v>11</v>
      </c>
      <c r="T223" t="s">
        <v>12</v>
      </c>
      <c r="U223">
        <v>305</v>
      </c>
      <c r="V223">
        <v>4543000</v>
      </c>
      <c r="W223">
        <v>6.7</v>
      </c>
      <c r="AP223" t="str">
        <f t="shared" si="9"/>
        <v>1975Male65-74</v>
      </c>
      <c r="AQ223">
        <v>1975</v>
      </c>
      <c r="AR223">
        <v>1975</v>
      </c>
      <c r="AS223" t="s">
        <v>13</v>
      </c>
      <c r="AT223" t="s">
        <v>14</v>
      </c>
      <c r="AU223" t="s">
        <v>25</v>
      </c>
      <c r="AV223" t="s">
        <v>26</v>
      </c>
      <c r="AW223">
        <v>266196</v>
      </c>
      <c r="AX223">
        <v>6037000</v>
      </c>
      <c r="AY223">
        <v>4409.3999999999996</v>
      </c>
    </row>
    <row r="224" spans="14:51" x14ac:dyDescent="0.35">
      <c r="N224" s="3" t="str">
        <f t="shared" si="8"/>
        <v>1977Male75-84 years</v>
      </c>
      <c r="O224">
        <v>1977</v>
      </c>
      <c r="P224">
        <v>1977</v>
      </c>
      <c r="Q224" t="s">
        <v>27</v>
      </c>
      <c r="R224" t="s">
        <v>28</v>
      </c>
      <c r="S224" t="s">
        <v>13</v>
      </c>
      <c r="T224" t="s">
        <v>14</v>
      </c>
      <c r="U224">
        <v>1167</v>
      </c>
      <c r="V224">
        <v>2719000</v>
      </c>
      <c r="W224">
        <v>42.9</v>
      </c>
      <c r="AP224" t="str">
        <f t="shared" si="9"/>
        <v>1975Male75-84</v>
      </c>
      <c r="AQ224">
        <v>1975</v>
      </c>
      <c r="AR224">
        <v>1975</v>
      </c>
      <c r="AS224" t="s">
        <v>13</v>
      </c>
      <c r="AT224" t="s">
        <v>14</v>
      </c>
      <c r="AU224" t="s">
        <v>27</v>
      </c>
      <c r="AV224" t="s">
        <v>28</v>
      </c>
      <c r="AW224">
        <v>241126</v>
      </c>
      <c r="AX224">
        <v>2634000</v>
      </c>
      <c r="AY224">
        <v>9154.4</v>
      </c>
    </row>
    <row r="225" spans="14:51" x14ac:dyDescent="0.35">
      <c r="N225" s="3" t="str">
        <f t="shared" si="8"/>
        <v>1977Female85+ years</v>
      </c>
      <c r="O225">
        <v>1977</v>
      </c>
      <c r="P225">
        <v>1977</v>
      </c>
      <c r="Q225" t="s">
        <v>29</v>
      </c>
      <c r="R225" t="s">
        <v>30</v>
      </c>
      <c r="S225" t="s">
        <v>11</v>
      </c>
      <c r="T225" t="s">
        <v>12</v>
      </c>
      <c r="U225">
        <v>60</v>
      </c>
      <c r="V225">
        <v>1365000</v>
      </c>
      <c r="W225">
        <v>4.4000000000000004</v>
      </c>
      <c r="AP225" t="str">
        <f t="shared" si="9"/>
        <v>1975Male85+</v>
      </c>
      <c r="AQ225">
        <v>1975</v>
      </c>
      <c r="AR225">
        <v>1975</v>
      </c>
      <c r="AS225" t="s">
        <v>13</v>
      </c>
      <c r="AT225" t="s">
        <v>14</v>
      </c>
      <c r="AU225" t="s">
        <v>29</v>
      </c>
      <c r="AV225" t="s">
        <v>30</v>
      </c>
      <c r="AW225">
        <v>107720</v>
      </c>
      <c r="AX225">
        <v>594000</v>
      </c>
      <c r="AY225">
        <v>18134.7</v>
      </c>
    </row>
    <row r="226" spans="14:51" x14ac:dyDescent="0.35">
      <c r="N226" s="3" t="str">
        <f t="shared" si="8"/>
        <v>1977Male85+ years</v>
      </c>
      <c r="O226">
        <v>1977</v>
      </c>
      <c r="P226">
        <v>1977</v>
      </c>
      <c r="Q226" t="s">
        <v>29</v>
      </c>
      <c r="R226" t="s">
        <v>30</v>
      </c>
      <c r="S226" t="s">
        <v>13</v>
      </c>
      <c r="T226" t="s">
        <v>14</v>
      </c>
      <c r="U226">
        <v>300</v>
      </c>
      <c r="V226">
        <v>627000</v>
      </c>
      <c r="W226">
        <v>47.8</v>
      </c>
      <c r="AP226" t="str">
        <f t="shared" si="9"/>
        <v>1975MaleNS</v>
      </c>
      <c r="AQ226">
        <v>1975</v>
      </c>
      <c r="AR226">
        <v>1975</v>
      </c>
      <c r="AS226" t="s">
        <v>13</v>
      </c>
      <c r="AT226" t="s">
        <v>14</v>
      </c>
      <c r="AU226" t="s">
        <v>31</v>
      </c>
      <c r="AV226" t="s">
        <v>32</v>
      </c>
      <c r="AW226">
        <v>269</v>
      </c>
      <c r="AX226" t="s">
        <v>33</v>
      </c>
      <c r="AY226" t="s">
        <v>33</v>
      </c>
    </row>
    <row r="227" spans="14:51" x14ac:dyDescent="0.35">
      <c r="N227" s="3" t="str">
        <f t="shared" si="8"/>
        <v>1977FemaleNot Stated</v>
      </c>
      <c r="O227">
        <v>1977</v>
      </c>
      <c r="P227">
        <v>1977</v>
      </c>
      <c r="Q227" t="s">
        <v>31</v>
      </c>
      <c r="R227" t="s">
        <v>32</v>
      </c>
      <c r="S227" t="s">
        <v>11</v>
      </c>
      <c r="T227" t="s">
        <v>12</v>
      </c>
      <c r="U227">
        <v>3</v>
      </c>
      <c r="V227" t="s">
        <v>33</v>
      </c>
      <c r="W227" t="s">
        <v>33</v>
      </c>
      <c r="AP227" t="str">
        <f t="shared" si="9"/>
        <v>1976Female1</v>
      </c>
      <c r="AQ227">
        <v>1976</v>
      </c>
      <c r="AR227">
        <v>1976</v>
      </c>
      <c r="AS227" t="s">
        <v>11</v>
      </c>
      <c r="AT227" t="s">
        <v>12</v>
      </c>
      <c r="AU227" t="s">
        <v>167</v>
      </c>
      <c r="AV227">
        <v>1</v>
      </c>
      <c r="AW227">
        <v>20945</v>
      </c>
      <c r="AX227">
        <v>1543352</v>
      </c>
      <c r="AY227">
        <v>1357.1</v>
      </c>
    </row>
    <row r="228" spans="14:51" x14ac:dyDescent="0.35">
      <c r="N228" s="3" t="str">
        <f t="shared" si="8"/>
        <v>1977MaleNot Stated</v>
      </c>
      <c r="O228">
        <v>1977</v>
      </c>
      <c r="P228">
        <v>1977</v>
      </c>
      <c r="Q228" t="s">
        <v>31</v>
      </c>
      <c r="R228" t="s">
        <v>32</v>
      </c>
      <c r="S228" t="s">
        <v>13</v>
      </c>
      <c r="T228" t="s">
        <v>14</v>
      </c>
      <c r="U228">
        <v>10</v>
      </c>
      <c r="V228" t="s">
        <v>33</v>
      </c>
      <c r="W228" t="s">
        <v>33</v>
      </c>
      <c r="AP228" t="str">
        <f t="shared" si="9"/>
        <v>1976Female44200</v>
      </c>
      <c r="AQ228">
        <v>1976</v>
      </c>
      <c r="AR228">
        <v>1976</v>
      </c>
      <c r="AS228" t="s">
        <v>11</v>
      </c>
      <c r="AT228" t="s">
        <v>12</v>
      </c>
      <c r="AU228" t="s">
        <v>168</v>
      </c>
      <c r="AV228" s="1">
        <v>44200</v>
      </c>
      <c r="AW228">
        <v>3691</v>
      </c>
      <c r="AX228">
        <v>6114000</v>
      </c>
      <c r="AY228">
        <v>60.4</v>
      </c>
    </row>
    <row r="229" spans="14:51" x14ac:dyDescent="0.35">
      <c r="N229" s="3" t="str">
        <f t="shared" si="8"/>
        <v>1978Male5-9 years</v>
      </c>
      <c r="O229">
        <v>1978</v>
      </c>
      <c r="P229">
        <v>1978</v>
      </c>
      <c r="Q229" t="s">
        <v>122</v>
      </c>
      <c r="R229" s="1">
        <v>44325</v>
      </c>
      <c r="S229" t="s">
        <v>13</v>
      </c>
      <c r="T229" t="s">
        <v>14</v>
      </c>
      <c r="U229">
        <v>2</v>
      </c>
      <c r="V229">
        <v>8835000</v>
      </c>
      <c r="W229" t="s">
        <v>123</v>
      </c>
      <c r="AP229" t="str">
        <f t="shared" si="9"/>
        <v>1976Female44325</v>
      </c>
      <c r="AQ229">
        <v>1976</v>
      </c>
      <c r="AR229">
        <v>1976</v>
      </c>
      <c r="AS229" t="s">
        <v>11</v>
      </c>
      <c r="AT229" t="s">
        <v>12</v>
      </c>
      <c r="AU229" t="s">
        <v>122</v>
      </c>
      <c r="AV229" s="1">
        <v>44325</v>
      </c>
      <c r="AW229">
        <v>2408</v>
      </c>
      <c r="AX229">
        <v>8655000</v>
      </c>
      <c r="AY229">
        <v>27.8</v>
      </c>
    </row>
    <row r="230" spans="14:51" x14ac:dyDescent="0.35">
      <c r="N230" s="3" t="str">
        <f t="shared" si="8"/>
        <v>1978Female10-14 years</v>
      </c>
      <c r="O230">
        <v>1978</v>
      </c>
      <c r="P230">
        <v>1978</v>
      </c>
      <c r="Q230" t="s">
        <v>124</v>
      </c>
      <c r="R230" s="1">
        <v>44483</v>
      </c>
      <c r="S230" t="s">
        <v>11</v>
      </c>
      <c r="T230" t="s">
        <v>12</v>
      </c>
      <c r="U230">
        <v>34</v>
      </c>
      <c r="V230">
        <v>9262000</v>
      </c>
      <c r="W230">
        <v>0.4</v>
      </c>
      <c r="AP230" t="str">
        <f t="shared" si="9"/>
        <v>1976Female44483</v>
      </c>
      <c r="AQ230">
        <v>1976</v>
      </c>
      <c r="AR230">
        <v>1976</v>
      </c>
      <c r="AS230" t="s">
        <v>11</v>
      </c>
      <c r="AT230" t="s">
        <v>12</v>
      </c>
      <c r="AU230" t="s">
        <v>124</v>
      </c>
      <c r="AV230" s="1">
        <v>44483</v>
      </c>
      <c r="AW230">
        <v>2425</v>
      </c>
      <c r="AX230">
        <v>9837000</v>
      </c>
      <c r="AY230">
        <v>24.7</v>
      </c>
    </row>
    <row r="231" spans="14:51" x14ac:dyDescent="0.35">
      <c r="N231" s="3" t="str">
        <f t="shared" si="8"/>
        <v>1978Male10-14 years</v>
      </c>
      <c r="O231">
        <v>1978</v>
      </c>
      <c r="P231">
        <v>1978</v>
      </c>
      <c r="Q231" t="s">
        <v>124</v>
      </c>
      <c r="R231" s="1">
        <v>44483</v>
      </c>
      <c r="S231" t="s">
        <v>13</v>
      </c>
      <c r="T231" t="s">
        <v>14</v>
      </c>
      <c r="U231">
        <v>117</v>
      </c>
      <c r="V231">
        <v>9657000</v>
      </c>
      <c r="W231">
        <v>1.2</v>
      </c>
      <c r="AP231" t="str">
        <f t="shared" si="9"/>
        <v>1976Female15-19</v>
      </c>
      <c r="AQ231">
        <v>1976</v>
      </c>
      <c r="AR231">
        <v>1976</v>
      </c>
      <c r="AS231" t="s">
        <v>11</v>
      </c>
      <c r="AT231" t="s">
        <v>12</v>
      </c>
      <c r="AU231" t="s">
        <v>125</v>
      </c>
      <c r="AV231" t="s">
        <v>126</v>
      </c>
      <c r="AW231">
        <v>5560</v>
      </c>
      <c r="AX231">
        <v>10582000</v>
      </c>
      <c r="AY231">
        <v>52.5</v>
      </c>
    </row>
    <row r="232" spans="14:51" x14ac:dyDescent="0.35">
      <c r="N232" s="3" t="str">
        <f t="shared" si="8"/>
        <v>1978Female15-19 years</v>
      </c>
      <c r="O232">
        <v>1978</v>
      </c>
      <c r="P232">
        <v>1978</v>
      </c>
      <c r="Q232" t="s">
        <v>125</v>
      </c>
      <c r="R232" t="s">
        <v>126</v>
      </c>
      <c r="S232" t="s">
        <v>11</v>
      </c>
      <c r="T232" t="s">
        <v>12</v>
      </c>
      <c r="U232">
        <v>319</v>
      </c>
      <c r="V232">
        <v>10555000</v>
      </c>
      <c r="W232">
        <v>3</v>
      </c>
      <c r="AP232" t="str">
        <f t="shared" si="9"/>
        <v>1976Female20-24</v>
      </c>
      <c r="AQ232">
        <v>1976</v>
      </c>
      <c r="AR232">
        <v>1976</v>
      </c>
      <c r="AS232" t="s">
        <v>11</v>
      </c>
      <c r="AT232" t="s">
        <v>12</v>
      </c>
      <c r="AU232" t="s">
        <v>127</v>
      </c>
      <c r="AV232" t="s">
        <v>128</v>
      </c>
      <c r="AW232">
        <v>6268</v>
      </c>
      <c r="AX232">
        <v>9901000</v>
      </c>
      <c r="AY232">
        <v>63.3</v>
      </c>
    </row>
    <row r="233" spans="14:51" x14ac:dyDescent="0.35">
      <c r="N233" s="3" t="str">
        <f t="shared" si="8"/>
        <v>1978Male15-19 years</v>
      </c>
      <c r="O233">
        <v>1978</v>
      </c>
      <c r="P233">
        <v>1978</v>
      </c>
      <c r="Q233" t="s">
        <v>125</v>
      </c>
      <c r="R233" t="s">
        <v>126</v>
      </c>
      <c r="S233" t="s">
        <v>13</v>
      </c>
      <c r="T233" t="s">
        <v>14</v>
      </c>
      <c r="U233">
        <v>1367</v>
      </c>
      <c r="V233">
        <v>10881000</v>
      </c>
      <c r="W233">
        <v>12.6</v>
      </c>
      <c r="AP233" t="str">
        <f t="shared" si="9"/>
        <v>1976Female25-34</v>
      </c>
      <c r="AQ233">
        <v>1976</v>
      </c>
      <c r="AR233">
        <v>1976</v>
      </c>
      <c r="AS233" t="s">
        <v>11</v>
      </c>
      <c r="AT233" t="s">
        <v>12</v>
      </c>
      <c r="AU233" t="s">
        <v>17</v>
      </c>
      <c r="AV233" t="s">
        <v>18</v>
      </c>
      <c r="AW233">
        <v>13267</v>
      </c>
      <c r="AX233">
        <v>16474000</v>
      </c>
      <c r="AY233">
        <v>80.5</v>
      </c>
    </row>
    <row r="234" spans="14:51" x14ac:dyDescent="0.35">
      <c r="N234" s="3" t="str">
        <f t="shared" si="8"/>
        <v>1978Female20-24 years</v>
      </c>
      <c r="O234">
        <v>1978</v>
      </c>
      <c r="P234">
        <v>1978</v>
      </c>
      <c r="Q234" t="s">
        <v>127</v>
      </c>
      <c r="R234" t="s">
        <v>128</v>
      </c>
      <c r="S234" t="s">
        <v>11</v>
      </c>
      <c r="T234" t="s">
        <v>12</v>
      </c>
      <c r="U234">
        <v>653</v>
      </c>
      <c r="V234">
        <v>10373000</v>
      </c>
      <c r="W234">
        <v>6.3</v>
      </c>
      <c r="AP234" t="str">
        <f t="shared" si="9"/>
        <v>1976Female35-44</v>
      </c>
      <c r="AQ234">
        <v>1976</v>
      </c>
      <c r="AR234">
        <v>1976</v>
      </c>
      <c r="AS234" t="s">
        <v>11</v>
      </c>
      <c r="AT234" t="s">
        <v>12</v>
      </c>
      <c r="AU234" t="s">
        <v>19</v>
      </c>
      <c r="AV234" t="s">
        <v>20</v>
      </c>
      <c r="AW234">
        <v>21309</v>
      </c>
      <c r="AX234">
        <v>11764000</v>
      </c>
      <c r="AY234">
        <v>181.1</v>
      </c>
    </row>
    <row r="235" spans="14:51" x14ac:dyDescent="0.35">
      <c r="N235" s="3" t="str">
        <f t="shared" si="8"/>
        <v>1978Male20-24 years</v>
      </c>
      <c r="O235">
        <v>1978</v>
      </c>
      <c r="P235">
        <v>1978</v>
      </c>
      <c r="Q235" t="s">
        <v>127</v>
      </c>
      <c r="R235" t="s">
        <v>128</v>
      </c>
      <c r="S235" t="s">
        <v>13</v>
      </c>
      <c r="T235" t="s">
        <v>14</v>
      </c>
      <c r="U235">
        <v>2776</v>
      </c>
      <c r="V235">
        <v>10375000</v>
      </c>
      <c r="W235">
        <v>26.8</v>
      </c>
      <c r="AP235" t="str">
        <f t="shared" si="9"/>
        <v>1976Female45-54</v>
      </c>
      <c r="AQ235">
        <v>1976</v>
      </c>
      <c r="AR235">
        <v>1976</v>
      </c>
      <c r="AS235" t="s">
        <v>11</v>
      </c>
      <c r="AT235" t="s">
        <v>12</v>
      </c>
      <c r="AU235" t="s">
        <v>21</v>
      </c>
      <c r="AV235" t="s">
        <v>22</v>
      </c>
      <c r="AW235">
        <v>54712</v>
      </c>
      <c r="AX235">
        <v>12236000</v>
      </c>
      <c r="AY235">
        <v>447.1</v>
      </c>
    </row>
    <row r="236" spans="14:51" x14ac:dyDescent="0.35">
      <c r="N236" s="3" t="str">
        <f t="shared" si="8"/>
        <v>1978Female25-34 years</v>
      </c>
      <c r="O236">
        <v>1978</v>
      </c>
      <c r="P236">
        <v>1978</v>
      </c>
      <c r="Q236" t="s">
        <v>17</v>
      </c>
      <c r="R236" t="s">
        <v>18</v>
      </c>
      <c r="S236" t="s">
        <v>11</v>
      </c>
      <c r="T236" t="s">
        <v>12</v>
      </c>
      <c r="U236">
        <v>1377</v>
      </c>
      <c r="V236">
        <v>17562000</v>
      </c>
      <c r="W236">
        <v>7.8</v>
      </c>
      <c r="AP236" t="str">
        <f t="shared" si="9"/>
        <v>1976Female55-64</v>
      </c>
      <c r="AQ236">
        <v>1976</v>
      </c>
      <c r="AR236">
        <v>1976</v>
      </c>
      <c r="AS236" t="s">
        <v>11</v>
      </c>
      <c r="AT236" t="s">
        <v>12</v>
      </c>
      <c r="AU236" t="s">
        <v>23</v>
      </c>
      <c r="AV236" t="s">
        <v>24</v>
      </c>
      <c r="AW236">
        <v>106365</v>
      </c>
      <c r="AX236">
        <v>10812000</v>
      </c>
      <c r="AY236">
        <v>983.8</v>
      </c>
    </row>
    <row r="237" spans="14:51" x14ac:dyDescent="0.35">
      <c r="N237" s="3" t="str">
        <f t="shared" si="8"/>
        <v>1978Male25-34 years</v>
      </c>
      <c r="O237">
        <v>1978</v>
      </c>
      <c r="P237">
        <v>1978</v>
      </c>
      <c r="Q237" t="s">
        <v>17</v>
      </c>
      <c r="R237" t="s">
        <v>18</v>
      </c>
      <c r="S237" t="s">
        <v>13</v>
      </c>
      <c r="T237" t="s">
        <v>14</v>
      </c>
      <c r="U237">
        <v>4273</v>
      </c>
      <c r="V237">
        <v>17241000</v>
      </c>
      <c r="W237">
        <v>24.8</v>
      </c>
      <c r="AP237" t="str">
        <f t="shared" si="9"/>
        <v>1976Female65-74</v>
      </c>
      <c r="AQ237">
        <v>1976</v>
      </c>
      <c r="AR237">
        <v>1976</v>
      </c>
      <c r="AS237" t="s">
        <v>11</v>
      </c>
      <c r="AT237" t="s">
        <v>12</v>
      </c>
      <c r="AU237" t="s">
        <v>25</v>
      </c>
      <c r="AV237" t="s">
        <v>26</v>
      </c>
      <c r="AW237">
        <v>176461</v>
      </c>
      <c r="AX237">
        <v>8062000</v>
      </c>
      <c r="AY237">
        <v>2188.8000000000002</v>
      </c>
    </row>
    <row r="238" spans="14:51" x14ac:dyDescent="0.35">
      <c r="N238" s="3" t="str">
        <f t="shared" si="8"/>
        <v>1978Female35-44 years</v>
      </c>
      <c r="O238">
        <v>1978</v>
      </c>
      <c r="P238">
        <v>1978</v>
      </c>
      <c r="Q238" t="s">
        <v>19</v>
      </c>
      <c r="R238" t="s">
        <v>20</v>
      </c>
      <c r="S238" t="s">
        <v>11</v>
      </c>
      <c r="T238" t="s">
        <v>12</v>
      </c>
      <c r="U238">
        <v>1258</v>
      </c>
      <c r="V238">
        <v>12431000</v>
      </c>
      <c r="W238">
        <v>10.1</v>
      </c>
      <c r="AP238" t="str">
        <f t="shared" si="9"/>
        <v>1976Female75-84</v>
      </c>
      <c r="AQ238">
        <v>1976</v>
      </c>
      <c r="AR238">
        <v>1976</v>
      </c>
      <c r="AS238" t="s">
        <v>11</v>
      </c>
      <c r="AT238" t="s">
        <v>12</v>
      </c>
      <c r="AU238" t="s">
        <v>27</v>
      </c>
      <c r="AV238" t="s">
        <v>28</v>
      </c>
      <c r="AW238">
        <v>252526</v>
      </c>
      <c r="AX238">
        <v>4455000</v>
      </c>
      <c r="AY238">
        <v>5668.4</v>
      </c>
    </row>
    <row r="239" spans="14:51" x14ac:dyDescent="0.35">
      <c r="N239" s="3" t="str">
        <f t="shared" si="8"/>
        <v>1978Male35-44 years</v>
      </c>
      <c r="O239">
        <v>1978</v>
      </c>
      <c r="P239">
        <v>1978</v>
      </c>
      <c r="Q239" t="s">
        <v>19</v>
      </c>
      <c r="R239" t="s">
        <v>20</v>
      </c>
      <c r="S239" t="s">
        <v>13</v>
      </c>
      <c r="T239" t="s">
        <v>14</v>
      </c>
      <c r="U239">
        <v>2595</v>
      </c>
      <c r="V239">
        <v>11943000</v>
      </c>
      <c r="W239">
        <v>21.7</v>
      </c>
      <c r="AP239" t="str">
        <f t="shared" si="9"/>
        <v>1976Female85+</v>
      </c>
      <c r="AQ239">
        <v>1976</v>
      </c>
      <c r="AR239">
        <v>1976</v>
      </c>
      <c r="AS239" t="s">
        <v>11</v>
      </c>
      <c r="AT239" t="s">
        <v>12</v>
      </c>
      <c r="AU239" t="s">
        <v>29</v>
      </c>
      <c r="AV239" t="s">
        <v>30</v>
      </c>
      <c r="AW239">
        <v>191353</v>
      </c>
      <c r="AX239">
        <v>1290000</v>
      </c>
      <c r="AY239">
        <v>14833.6</v>
      </c>
    </row>
    <row r="240" spans="14:51" x14ac:dyDescent="0.35">
      <c r="N240" s="3" t="str">
        <f t="shared" si="8"/>
        <v>1978Female45-54 years</v>
      </c>
      <c r="O240">
        <v>1978</v>
      </c>
      <c r="P240">
        <v>1978</v>
      </c>
      <c r="Q240" t="s">
        <v>21</v>
      </c>
      <c r="R240" t="s">
        <v>22</v>
      </c>
      <c r="S240" t="s">
        <v>11</v>
      </c>
      <c r="T240" t="s">
        <v>12</v>
      </c>
      <c r="U240">
        <v>1342</v>
      </c>
      <c r="V240">
        <v>11994000</v>
      </c>
      <c r="W240">
        <v>11.2</v>
      </c>
      <c r="AP240" t="str">
        <f t="shared" si="9"/>
        <v>1976FemaleNS</v>
      </c>
      <c r="AQ240">
        <v>1976</v>
      </c>
      <c r="AR240">
        <v>1976</v>
      </c>
      <c r="AS240" t="s">
        <v>11</v>
      </c>
      <c r="AT240" t="s">
        <v>12</v>
      </c>
      <c r="AU240" t="s">
        <v>31</v>
      </c>
      <c r="AV240" t="s">
        <v>32</v>
      </c>
      <c r="AW240">
        <v>167</v>
      </c>
      <c r="AX240" t="s">
        <v>33</v>
      </c>
      <c r="AY240" t="s">
        <v>33</v>
      </c>
    </row>
    <row r="241" spans="14:51" x14ac:dyDescent="0.35">
      <c r="N241" s="3" t="str">
        <f t="shared" si="8"/>
        <v>1978Male45-54 years</v>
      </c>
      <c r="O241">
        <v>1978</v>
      </c>
      <c r="P241">
        <v>1978</v>
      </c>
      <c r="Q241" t="s">
        <v>21</v>
      </c>
      <c r="R241" t="s">
        <v>22</v>
      </c>
      <c r="S241" t="s">
        <v>13</v>
      </c>
      <c r="T241" t="s">
        <v>14</v>
      </c>
      <c r="U241">
        <v>2634</v>
      </c>
      <c r="V241">
        <v>11172000</v>
      </c>
      <c r="W241">
        <v>23.6</v>
      </c>
      <c r="AP241" t="str">
        <f t="shared" si="9"/>
        <v>1976Male1</v>
      </c>
      <c r="AQ241">
        <v>1976</v>
      </c>
      <c r="AR241">
        <v>1976</v>
      </c>
      <c r="AS241" t="s">
        <v>13</v>
      </c>
      <c r="AT241" t="s">
        <v>14</v>
      </c>
      <c r="AU241" t="s">
        <v>167</v>
      </c>
      <c r="AV241">
        <v>1</v>
      </c>
      <c r="AW241">
        <v>27320</v>
      </c>
      <c r="AX241">
        <v>1624436</v>
      </c>
      <c r="AY241">
        <v>1681.8</v>
      </c>
    </row>
    <row r="242" spans="14:51" x14ac:dyDescent="0.35">
      <c r="N242" s="3" t="str">
        <f t="shared" si="8"/>
        <v>1978Female55-64 years</v>
      </c>
      <c r="O242">
        <v>1978</v>
      </c>
      <c r="P242">
        <v>1978</v>
      </c>
      <c r="Q242" t="s">
        <v>23</v>
      </c>
      <c r="R242" t="s">
        <v>24</v>
      </c>
      <c r="S242" t="s">
        <v>11</v>
      </c>
      <c r="T242" t="s">
        <v>12</v>
      </c>
      <c r="U242">
        <v>1056</v>
      </c>
      <c r="V242">
        <v>11215000</v>
      </c>
      <c r="W242">
        <v>9.4</v>
      </c>
      <c r="AP242" t="str">
        <f t="shared" si="9"/>
        <v>1976Male44200</v>
      </c>
      <c r="AQ242">
        <v>1976</v>
      </c>
      <c r="AR242">
        <v>1976</v>
      </c>
      <c r="AS242" t="s">
        <v>13</v>
      </c>
      <c r="AT242" t="s">
        <v>14</v>
      </c>
      <c r="AU242" t="s">
        <v>168</v>
      </c>
      <c r="AV242" s="1">
        <v>44200</v>
      </c>
      <c r="AW242">
        <v>4915</v>
      </c>
      <c r="AX242">
        <v>6388000</v>
      </c>
      <c r="AY242">
        <v>76.900000000000006</v>
      </c>
    </row>
    <row r="243" spans="14:51" x14ac:dyDescent="0.35">
      <c r="N243" s="3" t="str">
        <f t="shared" si="8"/>
        <v>1978Male55-64 years</v>
      </c>
      <c r="O243">
        <v>1978</v>
      </c>
      <c r="P243">
        <v>1978</v>
      </c>
      <c r="Q243" t="s">
        <v>23</v>
      </c>
      <c r="R243" t="s">
        <v>24</v>
      </c>
      <c r="S243" t="s">
        <v>13</v>
      </c>
      <c r="T243" t="s">
        <v>14</v>
      </c>
      <c r="U243">
        <v>2692</v>
      </c>
      <c r="V243">
        <v>9897000</v>
      </c>
      <c r="W243">
        <v>27.2</v>
      </c>
      <c r="AP243" t="str">
        <f t="shared" si="9"/>
        <v>1976Male44325</v>
      </c>
      <c r="AQ243">
        <v>1976</v>
      </c>
      <c r="AR243">
        <v>1976</v>
      </c>
      <c r="AS243" t="s">
        <v>13</v>
      </c>
      <c r="AT243" t="s">
        <v>14</v>
      </c>
      <c r="AU243" t="s">
        <v>122</v>
      </c>
      <c r="AV243" s="1">
        <v>44325</v>
      </c>
      <c r="AW243">
        <v>3626</v>
      </c>
      <c r="AX243">
        <v>9017000</v>
      </c>
      <c r="AY243">
        <v>40.200000000000003</v>
      </c>
    </row>
    <row r="244" spans="14:51" x14ac:dyDescent="0.35">
      <c r="N244" s="3" t="str">
        <f t="shared" si="8"/>
        <v>1978Female65-74 years</v>
      </c>
      <c r="O244">
        <v>1978</v>
      </c>
      <c r="P244">
        <v>1978</v>
      </c>
      <c r="Q244" t="s">
        <v>25</v>
      </c>
      <c r="R244" t="s">
        <v>26</v>
      </c>
      <c r="S244" t="s">
        <v>11</v>
      </c>
      <c r="T244" t="s">
        <v>12</v>
      </c>
      <c r="U244">
        <v>665</v>
      </c>
      <c r="V244">
        <v>8499000</v>
      </c>
      <c r="W244">
        <v>7.8</v>
      </c>
      <c r="AP244" t="str">
        <f t="shared" si="9"/>
        <v>1976Male44483</v>
      </c>
      <c r="AQ244">
        <v>1976</v>
      </c>
      <c r="AR244">
        <v>1976</v>
      </c>
      <c r="AS244" t="s">
        <v>13</v>
      </c>
      <c r="AT244" t="s">
        <v>14</v>
      </c>
      <c r="AU244" t="s">
        <v>124</v>
      </c>
      <c r="AV244" s="1">
        <v>44483</v>
      </c>
      <c r="AW244">
        <v>4442</v>
      </c>
      <c r="AX244">
        <v>10251000</v>
      </c>
      <c r="AY244">
        <v>43.3</v>
      </c>
    </row>
    <row r="245" spans="14:51" x14ac:dyDescent="0.35">
      <c r="N245" s="3" t="str">
        <f t="shared" si="8"/>
        <v>1978Male65-74 years</v>
      </c>
      <c r="O245">
        <v>1978</v>
      </c>
      <c r="P245">
        <v>1978</v>
      </c>
      <c r="Q245" t="s">
        <v>25</v>
      </c>
      <c r="R245" t="s">
        <v>26</v>
      </c>
      <c r="S245" t="s">
        <v>13</v>
      </c>
      <c r="T245" t="s">
        <v>14</v>
      </c>
      <c r="U245">
        <v>2147</v>
      </c>
      <c r="V245">
        <v>6496000</v>
      </c>
      <c r="W245">
        <v>33.1</v>
      </c>
      <c r="AP245" t="str">
        <f t="shared" si="9"/>
        <v>1976Male15-19</v>
      </c>
      <c r="AQ245">
        <v>1976</v>
      </c>
      <c r="AR245">
        <v>1976</v>
      </c>
      <c r="AS245" t="s">
        <v>13</v>
      </c>
      <c r="AT245" t="s">
        <v>14</v>
      </c>
      <c r="AU245" t="s">
        <v>125</v>
      </c>
      <c r="AV245" t="s">
        <v>126</v>
      </c>
      <c r="AW245">
        <v>15001</v>
      </c>
      <c r="AX245">
        <v>10896000</v>
      </c>
      <c r="AY245">
        <v>137.69999999999999</v>
      </c>
    </row>
    <row r="246" spans="14:51" x14ac:dyDescent="0.35">
      <c r="N246" s="3" t="str">
        <f t="shared" si="8"/>
        <v>1978Female75-84 years</v>
      </c>
      <c r="O246">
        <v>1978</v>
      </c>
      <c r="P246">
        <v>1978</v>
      </c>
      <c r="Q246" t="s">
        <v>27</v>
      </c>
      <c r="R246" t="s">
        <v>28</v>
      </c>
      <c r="S246" t="s">
        <v>11</v>
      </c>
      <c r="T246" t="s">
        <v>12</v>
      </c>
      <c r="U246">
        <v>321</v>
      </c>
      <c r="V246">
        <v>4646000</v>
      </c>
      <c r="W246">
        <v>6.9</v>
      </c>
      <c r="AP246" t="str">
        <f t="shared" si="9"/>
        <v>1976Male20-24</v>
      </c>
      <c r="AQ246">
        <v>1976</v>
      </c>
      <c r="AR246">
        <v>1976</v>
      </c>
      <c r="AS246" t="s">
        <v>13</v>
      </c>
      <c r="AT246" t="s">
        <v>14</v>
      </c>
      <c r="AU246" t="s">
        <v>127</v>
      </c>
      <c r="AV246" t="s">
        <v>128</v>
      </c>
      <c r="AW246">
        <v>19252</v>
      </c>
      <c r="AX246">
        <v>9893000</v>
      </c>
      <c r="AY246">
        <v>194.6</v>
      </c>
    </row>
    <row r="247" spans="14:51" x14ac:dyDescent="0.35">
      <c r="N247" s="3" t="str">
        <f t="shared" si="8"/>
        <v>1978Male75-84 years</v>
      </c>
      <c r="O247">
        <v>1978</v>
      </c>
      <c r="P247">
        <v>1978</v>
      </c>
      <c r="Q247" t="s">
        <v>27</v>
      </c>
      <c r="R247" t="s">
        <v>28</v>
      </c>
      <c r="S247" t="s">
        <v>13</v>
      </c>
      <c r="T247" t="s">
        <v>14</v>
      </c>
      <c r="U247">
        <v>1240</v>
      </c>
      <c r="V247">
        <v>2766000</v>
      </c>
      <c r="W247">
        <v>44.8</v>
      </c>
      <c r="AP247" t="str">
        <f t="shared" si="9"/>
        <v>1976Male25-34</v>
      </c>
      <c r="AQ247">
        <v>1976</v>
      </c>
      <c r="AR247">
        <v>1976</v>
      </c>
      <c r="AS247" t="s">
        <v>13</v>
      </c>
      <c r="AT247" t="s">
        <v>14</v>
      </c>
      <c r="AU247" t="s">
        <v>17</v>
      </c>
      <c r="AV247" t="s">
        <v>18</v>
      </c>
      <c r="AW247">
        <v>30162</v>
      </c>
      <c r="AX247">
        <v>16131000</v>
      </c>
      <c r="AY247">
        <v>187</v>
      </c>
    </row>
    <row r="248" spans="14:51" x14ac:dyDescent="0.35">
      <c r="N248" s="3" t="str">
        <f t="shared" si="8"/>
        <v>1978Female85+ years</v>
      </c>
      <c r="O248">
        <v>1978</v>
      </c>
      <c r="P248">
        <v>1978</v>
      </c>
      <c r="Q248" t="s">
        <v>29</v>
      </c>
      <c r="R248" t="s">
        <v>30</v>
      </c>
      <c r="S248" t="s">
        <v>11</v>
      </c>
      <c r="T248" t="s">
        <v>12</v>
      </c>
      <c r="U248">
        <v>78</v>
      </c>
      <c r="V248">
        <v>1443000</v>
      </c>
      <c r="W248">
        <v>5.4</v>
      </c>
      <c r="AP248" t="str">
        <f t="shared" si="9"/>
        <v>1976Male35-44</v>
      </c>
      <c r="AQ248">
        <v>1976</v>
      </c>
      <c r="AR248">
        <v>1976</v>
      </c>
      <c r="AS248" t="s">
        <v>13</v>
      </c>
      <c r="AT248" t="s">
        <v>14</v>
      </c>
      <c r="AU248" t="s">
        <v>19</v>
      </c>
      <c r="AV248" t="s">
        <v>20</v>
      </c>
      <c r="AW248">
        <v>37160</v>
      </c>
      <c r="AX248">
        <v>11267000</v>
      </c>
      <c r="AY248">
        <v>329.8</v>
      </c>
    </row>
    <row r="249" spans="14:51" x14ac:dyDescent="0.35">
      <c r="N249" s="3" t="str">
        <f t="shared" si="8"/>
        <v>1978Male85+ years</v>
      </c>
      <c r="O249">
        <v>1978</v>
      </c>
      <c r="P249">
        <v>1978</v>
      </c>
      <c r="Q249" t="s">
        <v>29</v>
      </c>
      <c r="R249" t="s">
        <v>30</v>
      </c>
      <c r="S249" t="s">
        <v>13</v>
      </c>
      <c r="T249" t="s">
        <v>14</v>
      </c>
      <c r="U249">
        <v>332</v>
      </c>
      <c r="V249">
        <v>652000</v>
      </c>
      <c r="W249">
        <v>50.9</v>
      </c>
      <c r="AP249" t="str">
        <f t="shared" si="9"/>
        <v>1976Male45-54</v>
      </c>
      <c r="AQ249">
        <v>1976</v>
      </c>
      <c r="AR249">
        <v>1976</v>
      </c>
      <c r="AS249" t="s">
        <v>13</v>
      </c>
      <c r="AT249" t="s">
        <v>14</v>
      </c>
      <c r="AU249" t="s">
        <v>21</v>
      </c>
      <c r="AV249" t="s">
        <v>22</v>
      </c>
      <c r="AW249">
        <v>95324</v>
      </c>
      <c r="AX249">
        <v>11379000</v>
      </c>
      <c r="AY249">
        <v>837.7</v>
      </c>
    </row>
    <row r="250" spans="14:51" x14ac:dyDescent="0.35">
      <c r="N250" s="3" t="str">
        <f t="shared" si="8"/>
        <v>1978FemaleNot Stated</v>
      </c>
      <c r="O250">
        <v>1978</v>
      </c>
      <c r="P250">
        <v>1978</v>
      </c>
      <c r="Q250" t="s">
        <v>31</v>
      </c>
      <c r="R250" t="s">
        <v>32</v>
      </c>
      <c r="S250" t="s">
        <v>11</v>
      </c>
      <c r="T250" t="s">
        <v>12</v>
      </c>
      <c r="U250">
        <v>3</v>
      </c>
      <c r="V250" t="s">
        <v>33</v>
      </c>
      <c r="W250" t="s">
        <v>33</v>
      </c>
      <c r="AP250" t="str">
        <f t="shared" si="9"/>
        <v>1976Male55-64</v>
      </c>
      <c r="AQ250">
        <v>1976</v>
      </c>
      <c r="AR250">
        <v>1976</v>
      </c>
      <c r="AS250" t="s">
        <v>13</v>
      </c>
      <c r="AT250" t="s">
        <v>14</v>
      </c>
      <c r="AU250" t="s">
        <v>23</v>
      </c>
      <c r="AV250" t="s">
        <v>24</v>
      </c>
      <c r="AW250">
        <v>189695</v>
      </c>
      <c r="AX250">
        <v>9573000</v>
      </c>
      <c r="AY250">
        <v>1981.6</v>
      </c>
    </row>
    <row r="251" spans="14:51" x14ac:dyDescent="0.35">
      <c r="N251" s="3" t="str">
        <f t="shared" si="8"/>
        <v>1978MaleNot Stated</v>
      </c>
      <c r="O251">
        <v>1978</v>
      </c>
      <c r="P251">
        <v>1978</v>
      </c>
      <c r="Q251" t="s">
        <v>31</v>
      </c>
      <c r="R251" t="s">
        <v>32</v>
      </c>
      <c r="S251" t="s">
        <v>13</v>
      </c>
      <c r="T251" t="s">
        <v>14</v>
      </c>
      <c r="U251">
        <v>13</v>
      </c>
      <c r="V251" t="s">
        <v>33</v>
      </c>
      <c r="W251" t="s">
        <v>33</v>
      </c>
      <c r="AP251" t="str">
        <f t="shared" si="9"/>
        <v>1976Male65-74</v>
      </c>
      <c r="AQ251">
        <v>1976</v>
      </c>
      <c r="AR251">
        <v>1976</v>
      </c>
      <c r="AS251" t="s">
        <v>13</v>
      </c>
      <c r="AT251" t="s">
        <v>14</v>
      </c>
      <c r="AU251" t="s">
        <v>25</v>
      </c>
      <c r="AV251" t="s">
        <v>26</v>
      </c>
      <c r="AW251">
        <v>267466</v>
      </c>
      <c r="AX251">
        <v>6175000</v>
      </c>
      <c r="AY251">
        <v>4331.3999999999996</v>
      </c>
    </row>
    <row r="252" spans="14:51" x14ac:dyDescent="0.35">
      <c r="N252" t="s">
        <v>34</v>
      </c>
      <c r="AP252" t="str">
        <f t="shared" si="9"/>
        <v>1976Male75-84</v>
      </c>
      <c r="AQ252">
        <v>1976</v>
      </c>
      <c r="AR252">
        <v>1976</v>
      </c>
      <c r="AS252" t="s">
        <v>13</v>
      </c>
      <c r="AT252" t="s">
        <v>14</v>
      </c>
      <c r="AU252" t="s">
        <v>27</v>
      </c>
      <c r="AV252" t="s">
        <v>28</v>
      </c>
      <c r="AW252">
        <v>244193</v>
      </c>
      <c r="AX252">
        <v>2690000</v>
      </c>
      <c r="AY252">
        <v>9077.7999999999993</v>
      </c>
    </row>
    <row r="253" spans="14:51" x14ac:dyDescent="0.35">
      <c r="N253" t="s">
        <v>139</v>
      </c>
      <c r="AP253" t="str">
        <f t="shared" si="9"/>
        <v>1976Male85+</v>
      </c>
      <c r="AQ253">
        <v>1976</v>
      </c>
      <c r="AR253">
        <v>1976</v>
      </c>
      <c r="AS253" t="s">
        <v>13</v>
      </c>
      <c r="AT253" t="s">
        <v>14</v>
      </c>
      <c r="AU253" t="s">
        <v>29</v>
      </c>
      <c r="AV253" t="s">
        <v>30</v>
      </c>
      <c r="AW253">
        <v>113119</v>
      </c>
      <c r="AX253">
        <v>606000</v>
      </c>
      <c r="AY253">
        <v>18666.5</v>
      </c>
    </row>
    <row r="254" spans="14:51" x14ac:dyDescent="0.35">
      <c r="N254" t="s">
        <v>36</v>
      </c>
      <c r="AP254" t="str">
        <f t="shared" si="9"/>
        <v>1976MaleNS</v>
      </c>
      <c r="AQ254">
        <v>1976</v>
      </c>
      <c r="AR254">
        <v>1976</v>
      </c>
      <c r="AS254" t="s">
        <v>13</v>
      </c>
      <c r="AT254" t="s">
        <v>14</v>
      </c>
      <c r="AU254" t="s">
        <v>31</v>
      </c>
      <c r="AV254" t="s">
        <v>32</v>
      </c>
      <c r="AW254">
        <v>308</v>
      </c>
      <c r="AX254" t="s">
        <v>33</v>
      </c>
      <c r="AY254" t="s">
        <v>33</v>
      </c>
    </row>
    <row r="255" spans="14:51" x14ac:dyDescent="0.35">
      <c r="N255" t="s">
        <v>140</v>
      </c>
      <c r="AP255" t="str">
        <f t="shared" si="9"/>
        <v>1977Female1</v>
      </c>
      <c r="AQ255">
        <v>1977</v>
      </c>
      <c r="AR255">
        <v>1977</v>
      </c>
      <c r="AS255" t="s">
        <v>11</v>
      </c>
      <c r="AT255" t="s">
        <v>12</v>
      </c>
      <c r="AU255" t="s">
        <v>167</v>
      </c>
      <c r="AV255">
        <v>1</v>
      </c>
      <c r="AW255">
        <v>20100</v>
      </c>
      <c r="AX255">
        <v>1620716</v>
      </c>
      <c r="AY255">
        <v>1240.2</v>
      </c>
    </row>
    <row r="256" spans="14:51" x14ac:dyDescent="0.35">
      <c r="N256" t="s">
        <v>130</v>
      </c>
      <c r="AP256" t="str">
        <f t="shared" si="9"/>
        <v>1977Female44200</v>
      </c>
      <c r="AQ256">
        <v>1977</v>
      </c>
      <c r="AR256">
        <v>1977</v>
      </c>
      <c r="AS256" t="s">
        <v>11</v>
      </c>
      <c r="AT256" t="s">
        <v>12</v>
      </c>
      <c r="AU256" t="s">
        <v>168</v>
      </c>
      <c r="AV256" s="1">
        <v>44200</v>
      </c>
      <c r="AW256">
        <v>3587</v>
      </c>
      <c r="AX256">
        <v>6006000</v>
      </c>
      <c r="AY256">
        <v>59.7</v>
      </c>
    </row>
    <row r="257" spans="14:51" x14ac:dyDescent="0.35">
      <c r="N257" t="s">
        <v>39</v>
      </c>
      <c r="AP257" t="str">
        <f t="shared" si="9"/>
        <v>1977Female44325</v>
      </c>
      <c r="AQ257">
        <v>1977</v>
      </c>
      <c r="AR257">
        <v>1977</v>
      </c>
      <c r="AS257" t="s">
        <v>11</v>
      </c>
      <c r="AT257" t="s">
        <v>12</v>
      </c>
      <c r="AU257" t="s">
        <v>122</v>
      </c>
      <c r="AV257" s="1">
        <v>44325</v>
      </c>
      <c r="AW257">
        <v>2278</v>
      </c>
      <c r="AX257">
        <v>8581000</v>
      </c>
      <c r="AY257">
        <v>26.5</v>
      </c>
    </row>
    <row r="258" spans="14:51" x14ac:dyDescent="0.35">
      <c r="N258" t="s">
        <v>40</v>
      </c>
      <c r="AP258" t="str">
        <f t="shared" si="9"/>
        <v>1977Female44483</v>
      </c>
      <c r="AQ258">
        <v>1977</v>
      </c>
      <c r="AR258">
        <v>1977</v>
      </c>
      <c r="AS258" t="s">
        <v>11</v>
      </c>
      <c r="AT258" t="s">
        <v>12</v>
      </c>
      <c r="AU258" t="s">
        <v>124</v>
      </c>
      <c r="AV258" s="1">
        <v>44483</v>
      </c>
      <c r="AW258">
        <v>2401</v>
      </c>
      <c r="AX258">
        <v>9550000</v>
      </c>
      <c r="AY258">
        <v>25.1</v>
      </c>
    </row>
    <row r="259" spans="14:51" x14ac:dyDescent="0.35">
      <c r="N259" t="s">
        <v>41</v>
      </c>
      <c r="AP259" t="str">
        <f t="shared" si="9"/>
        <v>1977Female15-19</v>
      </c>
      <c r="AQ259">
        <v>1977</v>
      </c>
      <c r="AR259">
        <v>1977</v>
      </c>
      <c r="AS259" t="s">
        <v>11</v>
      </c>
      <c r="AT259" t="s">
        <v>12</v>
      </c>
      <c r="AU259" t="s">
        <v>125</v>
      </c>
      <c r="AV259" t="s">
        <v>126</v>
      </c>
      <c r="AW259">
        <v>5870</v>
      </c>
      <c r="AX259">
        <v>10581000</v>
      </c>
      <c r="AY259">
        <v>55.5</v>
      </c>
    </row>
    <row r="260" spans="14:51" x14ac:dyDescent="0.35">
      <c r="N260" t="s">
        <v>42</v>
      </c>
      <c r="AP260" t="str">
        <f t="shared" ref="AP260:AP310" si="10">AQ260&amp;AS260&amp;AV260</f>
        <v>1977Female20-24</v>
      </c>
      <c r="AQ260">
        <v>1977</v>
      </c>
      <c r="AR260">
        <v>1977</v>
      </c>
      <c r="AS260" t="s">
        <v>11</v>
      </c>
      <c r="AT260" t="s">
        <v>12</v>
      </c>
      <c r="AU260" t="s">
        <v>127</v>
      </c>
      <c r="AV260" t="s">
        <v>128</v>
      </c>
      <c r="AW260">
        <v>6496</v>
      </c>
      <c r="AX260">
        <v>10152000</v>
      </c>
      <c r="AY260">
        <v>64</v>
      </c>
    </row>
    <row r="261" spans="14:51" x14ac:dyDescent="0.35">
      <c r="N261" t="s">
        <v>34</v>
      </c>
      <c r="AP261" t="str">
        <f t="shared" si="10"/>
        <v>1977Female25-34</v>
      </c>
      <c r="AQ261">
        <v>1977</v>
      </c>
      <c r="AR261">
        <v>1977</v>
      </c>
      <c r="AS261" t="s">
        <v>11</v>
      </c>
      <c r="AT261" t="s">
        <v>12</v>
      </c>
      <c r="AU261" t="s">
        <v>17</v>
      </c>
      <c r="AV261" t="s">
        <v>18</v>
      </c>
      <c r="AW261">
        <v>13355</v>
      </c>
      <c r="AX261">
        <v>17085000</v>
      </c>
      <c r="AY261">
        <v>78.2</v>
      </c>
    </row>
    <row r="262" spans="14:51" x14ac:dyDescent="0.35">
      <c r="N262" t="s">
        <v>104</v>
      </c>
      <c r="AP262" t="str">
        <f t="shared" si="10"/>
        <v>1977Female35-44</v>
      </c>
      <c r="AQ262">
        <v>1977</v>
      </c>
      <c r="AR262">
        <v>1977</v>
      </c>
      <c r="AS262" t="s">
        <v>11</v>
      </c>
      <c r="AT262" t="s">
        <v>12</v>
      </c>
      <c r="AU262" t="s">
        <v>19</v>
      </c>
      <c r="AV262" t="s">
        <v>20</v>
      </c>
      <c r="AW262">
        <v>21157</v>
      </c>
      <c r="AX262">
        <v>11996000</v>
      </c>
      <c r="AY262">
        <v>176.4</v>
      </c>
    </row>
    <row r="263" spans="14:51" x14ac:dyDescent="0.35">
      <c r="N263" t="s">
        <v>34</v>
      </c>
      <c r="AP263" t="str">
        <f t="shared" si="10"/>
        <v>1977Female45-54</v>
      </c>
      <c r="AQ263">
        <v>1977</v>
      </c>
      <c r="AR263">
        <v>1977</v>
      </c>
      <c r="AS263" t="s">
        <v>11</v>
      </c>
      <c r="AT263" t="s">
        <v>12</v>
      </c>
      <c r="AU263" t="s">
        <v>21</v>
      </c>
      <c r="AV263" t="s">
        <v>22</v>
      </c>
      <c r="AW263">
        <v>52991</v>
      </c>
      <c r="AX263">
        <v>12101000</v>
      </c>
      <c r="AY263">
        <v>437.9</v>
      </c>
    </row>
    <row r="264" spans="14:51" x14ac:dyDescent="0.35">
      <c r="N264" t="s">
        <v>151</v>
      </c>
      <c r="AP264" t="str">
        <f t="shared" si="10"/>
        <v>1977Female55-64</v>
      </c>
      <c r="AQ264">
        <v>1977</v>
      </c>
      <c r="AR264">
        <v>1977</v>
      </c>
      <c r="AS264" t="s">
        <v>11</v>
      </c>
      <c r="AT264" t="s">
        <v>12</v>
      </c>
      <c r="AU264" t="s">
        <v>23</v>
      </c>
      <c r="AV264" t="s">
        <v>24</v>
      </c>
      <c r="AW264">
        <v>105852</v>
      </c>
      <c r="AX264">
        <v>11028000</v>
      </c>
      <c r="AY264">
        <v>959.8</v>
      </c>
    </row>
    <row r="265" spans="14:51" x14ac:dyDescent="0.35">
      <c r="N265" t="s">
        <v>34</v>
      </c>
      <c r="AP265" t="str">
        <f t="shared" si="10"/>
        <v>1977Female65-74</v>
      </c>
      <c r="AQ265">
        <v>1977</v>
      </c>
      <c r="AR265">
        <v>1977</v>
      </c>
      <c r="AS265" t="s">
        <v>11</v>
      </c>
      <c r="AT265" t="s">
        <v>12</v>
      </c>
      <c r="AU265" t="s">
        <v>25</v>
      </c>
      <c r="AV265" t="s">
        <v>26</v>
      </c>
      <c r="AW265">
        <v>177565</v>
      </c>
      <c r="AX265">
        <v>8293000</v>
      </c>
      <c r="AY265">
        <v>2141.1</v>
      </c>
    </row>
    <row r="266" spans="14:51" x14ac:dyDescent="0.35">
      <c r="N266" t="s">
        <v>106</v>
      </c>
      <c r="AP266" t="str">
        <f t="shared" si="10"/>
        <v>1977Female75-84</v>
      </c>
      <c r="AQ266">
        <v>1977</v>
      </c>
      <c r="AR266">
        <v>1977</v>
      </c>
      <c r="AS266" t="s">
        <v>11</v>
      </c>
      <c r="AT266" t="s">
        <v>12</v>
      </c>
      <c r="AU266" t="s">
        <v>27</v>
      </c>
      <c r="AV266" t="s">
        <v>28</v>
      </c>
      <c r="AW266">
        <v>248659</v>
      </c>
      <c r="AX266">
        <v>4543000</v>
      </c>
      <c r="AY266">
        <v>5473.5</v>
      </c>
    </row>
    <row r="267" spans="14:51" x14ac:dyDescent="0.35">
      <c r="N267" t="s">
        <v>142</v>
      </c>
      <c r="AP267" t="str">
        <f t="shared" si="10"/>
        <v>1977Female85+</v>
      </c>
      <c r="AQ267">
        <v>1977</v>
      </c>
      <c r="AR267">
        <v>1977</v>
      </c>
      <c r="AS267" t="s">
        <v>11</v>
      </c>
      <c r="AT267" t="s">
        <v>12</v>
      </c>
      <c r="AU267" t="s">
        <v>29</v>
      </c>
      <c r="AV267" t="s">
        <v>30</v>
      </c>
      <c r="AW267">
        <v>192842</v>
      </c>
      <c r="AX267">
        <v>1365000</v>
      </c>
      <c r="AY267">
        <v>14127.6</v>
      </c>
    </row>
    <row r="268" spans="14:51" x14ac:dyDescent="0.35">
      <c r="N268" t="s">
        <v>152</v>
      </c>
      <c r="AP268" t="str">
        <f t="shared" si="10"/>
        <v>1977FemaleNS</v>
      </c>
      <c r="AQ268">
        <v>1977</v>
      </c>
      <c r="AR268">
        <v>1977</v>
      </c>
      <c r="AS268" t="s">
        <v>11</v>
      </c>
      <c r="AT268" t="s">
        <v>12</v>
      </c>
      <c r="AU268" t="s">
        <v>31</v>
      </c>
      <c r="AV268" t="s">
        <v>32</v>
      </c>
      <c r="AW268">
        <v>201</v>
      </c>
      <c r="AX268" t="s">
        <v>33</v>
      </c>
      <c r="AY268" t="s">
        <v>33</v>
      </c>
    </row>
    <row r="269" spans="14:51" x14ac:dyDescent="0.35">
      <c r="N269" t="s">
        <v>34</v>
      </c>
      <c r="AP269" t="str">
        <f t="shared" si="10"/>
        <v>1977Male1</v>
      </c>
      <c r="AQ269">
        <v>1977</v>
      </c>
      <c r="AR269">
        <v>1977</v>
      </c>
      <c r="AS269" t="s">
        <v>13</v>
      </c>
      <c r="AT269" t="s">
        <v>14</v>
      </c>
      <c r="AU269" t="s">
        <v>167</v>
      </c>
      <c r="AV269">
        <v>1</v>
      </c>
      <c r="AW269">
        <v>26875</v>
      </c>
      <c r="AX269">
        <v>1705916</v>
      </c>
      <c r="AY269">
        <v>1575.4</v>
      </c>
    </row>
    <row r="270" spans="14:51" x14ac:dyDescent="0.35">
      <c r="N270" t="s">
        <v>50</v>
      </c>
      <c r="AP270" t="str">
        <f t="shared" si="10"/>
        <v>1977Male44200</v>
      </c>
      <c r="AQ270">
        <v>1977</v>
      </c>
      <c r="AR270">
        <v>1977</v>
      </c>
      <c r="AS270" t="s">
        <v>13</v>
      </c>
      <c r="AT270" t="s">
        <v>14</v>
      </c>
      <c r="AU270" t="s">
        <v>168</v>
      </c>
      <c r="AV270" s="1">
        <v>44200</v>
      </c>
      <c r="AW270">
        <v>4720</v>
      </c>
      <c r="AX270">
        <v>6279000</v>
      </c>
      <c r="AY270">
        <v>75.2</v>
      </c>
    </row>
    <row r="271" spans="14:51" x14ac:dyDescent="0.35">
      <c r="N271" t="s">
        <v>51</v>
      </c>
      <c r="AP271" t="str">
        <f t="shared" si="10"/>
        <v>1977Male44325</v>
      </c>
      <c r="AQ271">
        <v>1977</v>
      </c>
      <c r="AR271">
        <v>1977</v>
      </c>
      <c r="AS271" t="s">
        <v>13</v>
      </c>
      <c r="AT271" t="s">
        <v>14</v>
      </c>
      <c r="AU271" t="s">
        <v>122</v>
      </c>
      <c r="AV271" s="1">
        <v>44325</v>
      </c>
      <c r="AW271">
        <v>3556</v>
      </c>
      <c r="AX271">
        <v>8949000</v>
      </c>
      <c r="AY271">
        <v>39.700000000000003</v>
      </c>
    </row>
    <row r="272" spans="14:51" x14ac:dyDescent="0.35">
      <c r="N272" t="s">
        <v>34</v>
      </c>
      <c r="AP272" t="str">
        <f t="shared" si="10"/>
        <v>1977Male44483</v>
      </c>
      <c r="AQ272">
        <v>1977</v>
      </c>
      <c r="AR272">
        <v>1977</v>
      </c>
      <c r="AS272" t="s">
        <v>13</v>
      </c>
      <c r="AT272" t="s">
        <v>14</v>
      </c>
      <c r="AU272" t="s">
        <v>124</v>
      </c>
      <c r="AV272" s="1">
        <v>44483</v>
      </c>
      <c r="AW272">
        <v>4344</v>
      </c>
      <c r="AX272">
        <v>9954000</v>
      </c>
      <c r="AY272">
        <v>43.6</v>
      </c>
    </row>
    <row r="273" spans="14:51" x14ac:dyDescent="0.35">
      <c r="N273" t="s">
        <v>52</v>
      </c>
      <c r="AP273" t="str">
        <f t="shared" si="10"/>
        <v>1977Male15-19</v>
      </c>
      <c r="AQ273">
        <v>1977</v>
      </c>
      <c r="AR273">
        <v>1977</v>
      </c>
      <c r="AS273" t="s">
        <v>13</v>
      </c>
      <c r="AT273" t="s">
        <v>14</v>
      </c>
      <c r="AU273" t="s">
        <v>125</v>
      </c>
      <c r="AV273" t="s">
        <v>126</v>
      </c>
      <c r="AW273">
        <v>15573</v>
      </c>
      <c r="AX273">
        <v>10895000</v>
      </c>
      <c r="AY273">
        <v>142.9</v>
      </c>
    </row>
    <row r="274" spans="14:51" x14ac:dyDescent="0.35">
      <c r="N274" t="s">
        <v>144</v>
      </c>
      <c r="AP274" t="str">
        <f t="shared" si="10"/>
        <v>1977Male20-24</v>
      </c>
      <c r="AQ274">
        <v>1977</v>
      </c>
      <c r="AR274">
        <v>1977</v>
      </c>
      <c r="AS274" t="s">
        <v>13</v>
      </c>
      <c r="AT274" t="s">
        <v>14</v>
      </c>
      <c r="AU274" t="s">
        <v>127</v>
      </c>
      <c r="AV274" t="s">
        <v>128</v>
      </c>
      <c r="AW274">
        <v>20047</v>
      </c>
      <c r="AX274">
        <v>10159000</v>
      </c>
      <c r="AY274">
        <v>197.3</v>
      </c>
    </row>
    <row r="275" spans="14:51" x14ac:dyDescent="0.35">
      <c r="N275" t="s">
        <v>145</v>
      </c>
      <c r="AP275" t="str">
        <f t="shared" si="10"/>
        <v>1977Male25-34</v>
      </c>
      <c r="AQ275">
        <v>1977</v>
      </c>
      <c r="AR275">
        <v>1977</v>
      </c>
      <c r="AS275" t="s">
        <v>13</v>
      </c>
      <c r="AT275" t="s">
        <v>14</v>
      </c>
      <c r="AU275" t="s">
        <v>17</v>
      </c>
      <c r="AV275" t="s">
        <v>18</v>
      </c>
      <c r="AW275">
        <v>31578</v>
      </c>
      <c r="AX275">
        <v>16756000</v>
      </c>
      <c r="AY275">
        <v>188.5</v>
      </c>
    </row>
    <row r="276" spans="14:51" x14ac:dyDescent="0.35">
      <c r="N276" t="s">
        <v>146</v>
      </c>
      <c r="AP276" t="str">
        <f t="shared" si="10"/>
        <v>1977Male35-44</v>
      </c>
      <c r="AQ276">
        <v>1977</v>
      </c>
      <c r="AR276">
        <v>1977</v>
      </c>
      <c r="AS276" t="s">
        <v>13</v>
      </c>
      <c r="AT276" t="s">
        <v>14</v>
      </c>
      <c r="AU276" t="s">
        <v>19</v>
      </c>
      <c r="AV276" t="s">
        <v>20</v>
      </c>
      <c r="AW276">
        <v>36952</v>
      </c>
      <c r="AX276">
        <v>11504000</v>
      </c>
      <c r="AY276">
        <v>321.2</v>
      </c>
    </row>
    <row r="277" spans="14:51" x14ac:dyDescent="0.35">
      <c r="N277" t="s">
        <v>153</v>
      </c>
      <c r="AP277" t="str">
        <f t="shared" si="10"/>
        <v>1977Male45-54</v>
      </c>
      <c r="AQ277">
        <v>1977</v>
      </c>
      <c r="AR277">
        <v>1977</v>
      </c>
      <c r="AS277" t="s">
        <v>13</v>
      </c>
      <c r="AT277" t="s">
        <v>14</v>
      </c>
      <c r="AU277" t="s">
        <v>21</v>
      </c>
      <c r="AV277" t="s">
        <v>22</v>
      </c>
      <c r="AW277">
        <v>92132</v>
      </c>
      <c r="AX277">
        <v>11262000</v>
      </c>
      <c r="AY277">
        <v>818.1</v>
      </c>
    </row>
    <row r="278" spans="14:51" x14ac:dyDescent="0.35">
      <c r="N278" t="s">
        <v>134</v>
      </c>
      <c r="AP278" t="str">
        <f t="shared" si="10"/>
        <v>1977Male55-64</v>
      </c>
      <c r="AQ278">
        <v>1977</v>
      </c>
      <c r="AR278">
        <v>1977</v>
      </c>
      <c r="AS278" t="s">
        <v>13</v>
      </c>
      <c r="AT278" t="s">
        <v>14</v>
      </c>
      <c r="AU278" t="s">
        <v>23</v>
      </c>
      <c r="AV278" t="s">
        <v>24</v>
      </c>
      <c r="AW278">
        <v>186820</v>
      </c>
      <c r="AX278">
        <v>9752000</v>
      </c>
      <c r="AY278">
        <v>1915.7</v>
      </c>
    </row>
    <row r="279" spans="14:51" x14ac:dyDescent="0.35">
      <c r="N279" t="s">
        <v>154</v>
      </c>
      <c r="AP279" t="str">
        <f t="shared" si="10"/>
        <v>1977Male65-74</v>
      </c>
      <c r="AQ279">
        <v>1977</v>
      </c>
      <c r="AR279">
        <v>1977</v>
      </c>
      <c r="AS279" t="s">
        <v>13</v>
      </c>
      <c r="AT279" t="s">
        <v>14</v>
      </c>
      <c r="AU279" t="s">
        <v>25</v>
      </c>
      <c r="AV279" t="s">
        <v>26</v>
      </c>
      <c r="AW279">
        <v>268030</v>
      </c>
      <c r="AX279">
        <v>6345000</v>
      </c>
      <c r="AY279">
        <v>4224.3</v>
      </c>
    </row>
    <row r="280" spans="14:51" x14ac:dyDescent="0.35">
      <c r="N280" t="s">
        <v>150</v>
      </c>
      <c r="AP280" t="str">
        <f t="shared" si="10"/>
        <v>1977Male75-84</v>
      </c>
      <c r="AQ280">
        <v>1977</v>
      </c>
      <c r="AR280">
        <v>1977</v>
      </c>
      <c r="AS280" t="s">
        <v>13</v>
      </c>
      <c r="AT280" t="s">
        <v>14</v>
      </c>
      <c r="AU280" t="s">
        <v>27</v>
      </c>
      <c r="AV280" t="s">
        <v>28</v>
      </c>
      <c r="AW280">
        <v>241939</v>
      </c>
      <c r="AX280">
        <v>2719000</v>
      </c>
      <c r="AY280">
        <v>8898.1</v>
      </c>
    </row>
    <row r="281" spans="14:51" x14ac:dyDescent="0.35">
      <c r="N281" t="s">
        <v>137</v>
      </c>
      <c r="AP281" t="str">
        <f t="shared" si="10"/>
        <v>1977Male85+</v>
      </c>
      <c r="AQ281">
        <v>1977</v>
      </c>
      <c r="AR281">
        <v>1977</v>
      </c>
      <c r="AS281" t="s">
        <v>13</v>
      </c>
      <c r="AT281" t="s">
        <v>14</v>
      </c>
      <c r="AU281" t="s">
        <v>29</v>
      </c>
      <c r="AV281" t="s">
        <v>30</v>
      </c>
      <c r="AW281">
        <v>113309</v>
      </c>
      <c r="AX281">
        <v>627000</v>
      </c>
      <c r="AY281">
        <v>18071.599999999999</v>
      </c>
    </row>
    <row r="282" spans="14:51" x14ac:dyDescent="0.35">
      <c r="N282" t="s">
        <v>68</v>
      </c>
      <c r="AP282" t="str">
        <f t="shared" si="10"/>
        <v>1977MaleNS</v>
      </c>
      <c r="AQ282">
        <v>1977</v>
      </c>
      <c r="AR282">
        <v>1977</v>
      </c>
      <c r="AS282" t="s">
        <v>13</v>
      </c>
      <c r="AT282" t="s">
        <v>14</v>
      </c>
      <c r="AU282" t="s">
        <v>31</v>
      </c>
      <c r="AV282" t="s">
        <v>32</v>
      </c>
      <c r="AW282">
        <v>368</v>
      </c>
      <c r="AX282" t="s">
        <v>33</v>
      </c>
      <c r="AY282" t="s">
        <v>33</v>
      </c>
    </row>
    <row r="283" spans="14:51" x14ac:dyDescent="0.35">
      <c r="N283" t="s">
        <v>138</v>
      </c>
      <c r="AP283" t="str">
        <f t="shared" si="10"/>
        <v>1978Female1</v>
      </c>
      <c r="AQ283">
        <v>1978</v>
      </c>
      <c r="AR283">
        <v>1978</v>
      </c>
      <c r="AS283" t="s">
        <v>11</v>
      </c>
      <c r="AT283" t="s">
        <v>12</v>
      </c>
      <c r="AU283" t="s">
        <v>167</v>
      </c>
      <c r="AV283">
        <v>1</v>
      </c>
      <c r="AW283">
        <v>19857</v>
      </c>
      <c r="AX283">
        <v>1623885</v>
      </c>
      <c r="AY283">
        <v>1222.8</v>
      </c>
    </row>
    <row r="284" spans="14:51" x14ac:dyDescent="0.35">
      <c r="AP284" t="str">
        <f t="shared" si="10"/>
        <v>1978Female44200</v>
      </c>
      <c r="AQ284">
        <v>1978</v>
      </c>
      <c r="AR284">
        <v>1978</v>
      </c>
      <c r="AS284" t="s">
        <v>11</v>
      </c>
      <c r="AT284" t="s">
        <v>12</v>
      </c>
      <c r="AU284" t="s">
        <v>168</v>
      </c>
      <c r="AV284" s="1">
        <v>44200</v>
      </c>
      <c r="AW284">
        <v>3563</v>
      </c>
      <c r="AX284">
        <v>6062000</v>
      </c>
      <c r="AY284">
        <v>58.8</v>
      </c>
    </row>
    <row r="285" spans="14:51" x14ac:dyDescent="0.35">
      <c r="AP285" t="str">
        <f t="shared" si="10"/>
        <v>1978Female44325</v>
      </c>
      <c r="AQ285">
        <v>1978</v>
      </c>
      <c r="AR285">
        <v>1978</v>
      </c>
      <c r="AS285" t="s">
        <v>11</v>
      </c>
      <c r="AT285" t="s">
        <v>12</v>
      </c>
      <c r="AU285" t="s">
        <v>122</v>
      </c>
      <c r="AV285" s="1">
        <v>44325</v>
      </c>
      <c r="AW285">
        <v>2297</v>
      </c>
      <c r="AX285">
        <v>8465000</v>
      </c>
      <c r="AY285">
        <v>27.1</v>
      </c>
    </row>
    <row r="286" spans="14:51" x14ac:dyDescent="0.35">
      <c r="AP286" t="str">
        <f t="shared" si="10"/>
        <v>1978Female44483</v>
      </c>
      <c r="AQ286">
        <v>1978</v>
      </c>
      <c r="AR286">
        <v>1978</v>
      </c>
      <c r="AS286" t="s">
        <v>11</v>
      </c>
      <c r="AT286" t="s">
        <v>12</v>
      </c>
      <c r="AU286" t="s">
        <v>124</v>
      </c>
      <c r="AV286" s="1">
        <v>44483</v>
      </c>
      <c r="AW286">
        <v>2239</v>
      </c>
      <c r="AX286">
        <v>9262000</v>
      </c>
      <c r="AY286">
        <v>24.2</v>
      </c>
    </row>
    <row r="287" spans="14:51" x14ac:dyDescent="0.35">
      <c r="AP287" t="str">
        <f t="shared" si="10"/>
        <v>1978Female15-19</v>
      </c>
      <c r="AQ287">
        <v>1978</v>
      </c>
      <c r="AR287">
        <v>1978</v>
      </c>
      <c r="AS287" t="s">
        <v>11</v>
      </c>
      <c r="AT287" t="s">
        <v>12</v>
      </c>
      <c r="AU287" t="s">
        <v>125</v>
      </c>
      <c r="AV287" t="s">
        <v>126</v>
      </c>
      <c r="AW287">
        <v>5734</v>
      </c>
      <c r="AX287">
        <v>10555000</v>
      </c>
      <c r="AY287">
        <v>54.3</v>
      </c>
    </row>
    <row r="288" spans="14:51" x14ac:dyDescent="0.35">
      <c r="AP288" t="str">
        <f t="shared" si="10"/>
        <v>1978Female20-24</v>
      </c>
      <c r="AQ288">
        <v>1978</v>
      </c>
      <c r="AR288">
        <v>1978</v>
      </c>
      <c r="AS288" t="s">
        <v>11</v>
      </c>
      <c r="AT288" t="s">
        <v>12</v>
      </c>
      <c r="AU288" t="s">
        <v>127</v>
      </c>
      <c r="AV288" t="s">
        <v>128</v>
      </c>
      <c r="AW288">
        <v>6749</v>
      </c>
      <c r="AX288">
        <v>10373000</v>
      </c>
      <c r="AY288">
        <v>65.099999999999994</v>
      </c>
    </row>
    <row r="289" spans="42:51" x14ac:dyDescent="0.35">
      <c r="AP289" t="str">
        <f t="shared" si="10"/>
        <v>1978Female25-34</v>
      </c>
      <c r="AQ289">
        <v>1978</v>
      </c>
      <c r="AR289">
        <v>1978</v>
      </c>
      <c r="AS289" t="s">
        <v>11</v>
      </c>
      <c r="AT289" t="s">
        <v>12</v>
      </c>
      <c r="AU289" t="s">
        <v>17</v>
      </c>
      <c r="AV289" t="s">
        <v>18</v>
      </c>
      <c r="AW289">
        <v>13614</v>
      </c>
      <c r="AX289">
        <v>17562000</v>
      </c>
      <c r="AY289">
        <v>77.5</v>
      </c>
    </row>
    <row r="290" spans="42:51" x14ac:dyDescent="0.35">
      <c r="AP290" t="str">
        <f t="shared" si="10"/>
        <v>1978Female35-44</v>
      </c>
      <c r="AQ290">
        <v>1978</v>
      </c>
      <c r="AR290">
        <v>1978</v>
      </c>
      <c r="AS290" t="s">
        <v>11</v>
      </c>
      <c r="AT290" t="s">
        <v>12</v>
      </c>
      <c r="AU290" t="s">
        <v>19</v>
      </c>
      <c r="AV290" t="s">
        <v>20</v>
      </c>
      <c r="AW290">
        <v>20957</v>
      </c>
      <c r="AX290">
        <v>12431000</v>
      </c>
      <c r="AY290">
        <v>168.6</v>
      </c>
    </row>
    <row r="291" spans="42:51" x14ac:dyDescent="0.35">
      <c r="AP291" t="str">
        <f t="shared" si="10"/>
        <v>1978Female45-54</v>
      </c>
      <c r="AQ291">
        <v>1978</v>
      </c>
      <c r="AR291">
        <v>1978</v>
      </c>
      <c r="AS291" t="s">
        <v>11</v>
      </c>
      <c r="AT291" t="s">
        <v>12</v>
      </c>
      <c r="AU291" t="s">
        <v>21</v>
      </c>
      <c r="AV291" t="s">
        <v>22</v>
      </c>
      <c r="AW291">
        <v>51784</v>
      </c>
      <c r="AX291">
        <v>11994000</v>
      </c>
      <c r="AY291">
        <v>431.7</v>
      </c>
    </row>
    <row r="292" spans="42:51" x14ac:dyDescent="0.35">
      <c r="AP292" t="str">
        <f t="shared" si="10"/>
        <v>1978Female55-64</v>
      </c>
      <c r="AQ292">
        <v>1978</v>
      </c>
      <c r="AR292">
        <v>1978</v>
      </c>
      <c r="AS292" t="s">
        <v>11</v>
      </c>
      <c r="AT292" t="s">
        <v>12</v>
      </c>
      <c r="AU292" t="s">
        <v>23</v>
      </c>
      <c r="AV292" t="s">
        <v>24</v>
      </c>
      <c r="AW292">
        <v>106343</v>
      </c>
      <c r="AX292">
        <v>11215000</v>
      </c>
      <c r="AY292">
        <v>948.2</v>
      </c>
    </row>
    <row r="293" spans="42:51" x14ac:dyDescent="0.35">
      <c r="AP293" t="str">
        <f t="shared" si="10"/>
        <v>1978Female65-74</v>
      </c>
      <c r="AQ293">
        <v>1978</v>
      </c>
      <c r="AR293">
        <v>1978</v>
      </c>
      <c r="AS293" t="s">
        <v>11</v>
      </c>
      <c r="AT293" t="s">
        <v>12</v>
      </c>
      <c r="AU293" t="s">
        <v>25</v>
      </c>
      <c r="AV293" t="s">
        <v>26</v>
      </c>
      <c r="AW293">
        <v>180626</v>
      </c>
      <c r="AX293">
        <v>8499000</v>
      </c>
      <c r="AY293">
        <v>2125.3000000000002</v>
      </c>
    </row>
    <row r="294" spans="42:51" x14ac:dyDescent="0.35">
      <c r="AP294" t="str">
        <f t="shared" si="10"/>
        <v>1978Female75-84</v>
      </c>
      <c r="AQ294">
        <v>1978</v>
      </c>
      <c r="AR294">
        <v>1978</v>
      </c>
      <c r="AS294" t="s">
        <v>11</v>
      </c>
      <c r="AT294" t="s">
        <v>12</v>
      </c>
      <c r="AU294" t="s">
        <v>27</v>
      </c>
      <c r="AV294" t="s">
        <v>28</v>
      </c>
      <c r="AW294">
        <v>252932</v>
      </c>
      <c r="AX294">
        <v>4646000</v>
      </c>
      <c r="AY294">
        <v>5444.1</v>
      </c>
    </row>
    <row r="295" spans="42:51" x14ac:dyDescent="0.35">
      <c r="AP295" t="str">
        <f t="shared" si="10"/>
        <v>1978Female85+</v>
      </c>
      <c r="AQ295">
        <v>1978</v>
      </c>
      <c r="AR295">
        <v>1978</v>
      </c>
      <c r="AS295" t="s">
        <v>11</v>
      </c>
      <c r="AT295" t="s">
        <v>12</v>
      </c>
      <c r="AU295" t="s">
        <v>29</v>
      </c>
      <c r="AV295" t="s">
        <v>30</v>
      </c>
      <c r="AW295">
        <v>205556</v>
      </c>
      <c r="AX295">
        <v>1443000</v>
      </c>
      <c r="AY295">
        <v>14245</v>
      </c>
    </row>
    <row r="296" spans="42:51" x14ac:dyDescent="0.35">
      <c r="AP296" t="str">
        <f t="shared" si="10"/>
        <v>1978FemaleNS</v>
      </c>
      <c r="AQ296">
        <v>1978</v>
      </c>
      <c r="AR296">
        <v>1978</v>
      </c>
      <c r="AS296" t="s">
        <v>11</v>
      </c>
      <c r="AT296" t="s">
        <v>12</v>
      </c>
      <c r="AU296" t="s">
        <v>31</v>
      </c>
      <c r="AV296" t="s">
        <v>32</v>
      </c>
      <c r="AW296">
        <v>247</v>
      </c>
      <c r="AX296" t="s">
        <v>33</v>
      </c>
      <c r="AY296" t="s">
        <v>33</v>
      </c>
    </row>
    <row r="297" spans="42:51" x14ac:dyDescent="0.35">
      <c r="AP297" t="str">
        <f t="shared" si="10"/>
        <v>1978Male1</v>
      </c>
      <c r="AQ297">
        <v>1978</v>
      </c>
      <c r="AR297">
        <v>1978</v>
      </c>
      <c r="AS297" t="s">
        <v>13</v>
      </c>
      <c r="AT297" t="s">
        <v>14</v>
      </c>
      <c r="AU297" t="s">
        <v>167</v>
      </c>
      <c r="AV297">
        <v>1</v>
      </c>
      <c r="AW297">
        <v>26088</v>
      </c>
      <c r="AX297">
        <v>1709394</v>
      </c>
      <c r="AY297">
        <v>1526.2</v>
      </c>
    </row>
    <row r="298" spans="42:51" x14ac:dyDescent="0.35">
      <c r="AP298" t="str">
        <f t="shared" si="10"/>
        <v>1978Male44200</v>
      </c>
      <c r="AQ298">
        <v>1978</v>
      </c>
      <c r="AR298">
        <v>1978</v>
      </c>
      <c r="AS298" t="s">
        <v>13</v>
      </c>
      <c r="AT298" t="s">
        <v>14</v>
      </c>
      <c r="AU298" t="s">
        <v>168</v>
      </c>
      <c r="AV298" s="1">
        <v>44200</v>
      </c>
      <c r="AW298">
        <v>4866</v>
      </c>
      <c r="AX298">
        <v>6347000</v>
      </c>
      <c r="AY298">
        <v>76.7</v>
      </c>
    </row>
    <row r="299" spans="42:51" x14ac:dyDescent="0.35">
      <c r="AP299" t="str">
        <f t="shared" si="10"/>
        <v>1978Male44325</v>
      </c>
      <c r="AQ299">
        <v>1978</v>
      </c>
      <c r="AR299">
        <v>1978</v>
      </c>
      <c r="AS299" t="s">
        <v>13</v>
      </c>
      <c r="AT299" t="s">
        <v>14</v>
      </c>
      <c r="AU299" t="s">
        <v>122</v>
      </c>
      <c r="AV299" s="1">
        <v>44325</v>
      </c>
      <c r="AW299">
        <v>3352</v>
      </c>
      <c r="AX299">
        <v>8835000</v>
      </c>
      <c r="AY299">
        <v>37.9</v>
      </c>
    </row>
    <row r="300" spans="42:51" x14ac:dyDescent="0.35">
      <c r="AP300" t="str">
        <f t="shared" si="10"/>
        <v>1978Male44483</v>
      </c>
      <c r="AQ300">
        <v>1978</v>
      </c>
      <c r="AR300">
        <v>1978</v>
      </c>
      <c r="AS300" t="s">
        <v>13</v>
      </c>
      <c r="AT300" t="s">
        <v>14</v>
      </c>
      <c r="AU300" t="s">
        <v>124</v>
      </c>
      <c r="AV300" s="1">
        <v>44483</v>
      </c>
      <c r="AW300">
        <v>4142</v>
      </c>
      <c r="AX300">
        <v>9657000</v>
      </c>
      <c r="AY300">
        <v>42.9</v>
      </c>
    </row>
    <row r="301" spans="42:51" x14ac:dyDescent="0.35">
      <c r="AP301" t="str">
        <f t="shared" si="10"/>
        <v>1978Male15-19</v>
      </c>
      <c r="AQ301">
        <v>1978</v>
      </c>
      <c r="AR301">
        <v>1978</v>
      </c>
      <c r="AS301" t="s">
        <v>13</v>
      </c>
      <c r="AT301" t="s">
        <v>14</v>
      </c>
      <c r="AU301" t="s">
        <v>125</v>
      </c>
      <c r="AV301" t="s">
        <v>126</v>
      </c>
      <c r="AW301">
        <v>15466</v>
      </c>
      <c r="AX301">
        <v>10881000</v>
      </c>
      <c r="AY301">
        <v>142.1</v>
      </c>
    </row>
    <row r="302" spans="42:51" x14ac:dyDescent="0.35">
      <c r="AP302" t="str">
        <f t="shared" si="10"/>
        <v>1978Male20-24</v>
      </c>
      <c r="AQ302">
        <v>1978</v>
      </c>
      <c r="AR302">
        <v>1978</v>
      </c>
      <c r="AS302" t="s">
        <v>13</v>
      </c>
      <c r="AT302" t="s">
        <v>14</v>
      </c>
      <c r="AU302" t="s">
        <v>127</v>
      </c>
      <c r="AV302" t="s">
        <v>128</v>
      </c>
      <c r="AW302">
        <v>20551</v>
      </c>
      <c r="AX302">
        <v>10375000</v>
      </c>
      <c r="AY302">
        <v>198.1</v>
      </c>
    </row>
    <row r="303" spans="42:51" x14ac:dyDescent="0.35">
      <c r="AP303" t="str">
        <f t="shared" si="10"/>
        <v>1978Male25-34</v>
      </c>
      <c r="AQ303">
        <v>1978</v>
      </c>
      <c r="AR303">
        <v>1978</v>
      </c>
      <c r="AS303" t="s">
        <v>13</v>
      </c>
      <c r="AT303" t="s">
        <v>14</v>
      </c>
      <c r="AU303" t="s">
        <v>17</v>
      </c>
      <c r="AV303" t="s">
        <v>18</v>
      </c>
      <c r="AW303">
        <v>32208</v>
      </c>
      <c r="AX303">
        <v>17241000</v>
      </c>
      <c r="AY303">
        <v>186.8</v>
      </c>
    </row>
    <row r="304" spans="42:51" x14ac:dyDescent="0.35">
      <c r="AP304" t="str">
        <f t="shared" si="10"/>
        <v>1978Male35-44</v>
      </c>
      <c r="AQ304">
        <v>1978</v>
      </c>
      <c r="AR304">
        <v>1978</v>
      </c>
      <c r="AS304" t="s">
        <v>13</v>
      </c>
      <c r="AT304" t="s">
        <v>14</v>
      </c>
      <c r="AU304" t="s">
        <v>19</v>
      </c>
      <c r="AV304" t="s">
        <v>20</v>
      </c>
      <c r="AW304">
        <v>37212</v>
      </c>
      <c r="AX304">
        <v>11943000</v>
      </c>
      <c r="AY304">
        <v>311.60000000000002</v>
      </c>
    </row>
    <row r="305" spans="42:51" x14ac:dyDescent="0.35">
      <c r="AP305" t="str">
        <f t="shared" si="10"/>
        <v>1978Male45-54</v>
      </c>
      <c r="AQ305">
        <v>1978</v>
      </c>
      <c r="AR305">
        <v>1978</v>
      </c>
      <c r="AS305" t="s">
        <v>13</v>
      </c>
      <c r="AT305" t="s">
        <v>14</v>
      </c>
      <c r="AU305" t="s">
        <v>21</v>
      </c>
      <c r="AV305" t="s">
        <v>22</v>
      </c>
      <c r="AW305">
        <v>89611</v>
      </c>
      <c r="AX305">
        <v>11172000</v>
      </c>
      <c r="AY305">
        <v>802.1</v>
      </c>
    </row>
    <row r="306" spans="42:51" x14ac:dyDescent="0.35">
      <c r="AP306" t="str">
        <f t="shared" si="10"/>
        <v>1978Male55-64</v>
      </c>
      <c r="AQ306">
        <v>1978</v>
      </c>
      <c r="AR306">
        <v>1978</v>
      </c>
      <c r="AS306" t="s">
        <v>13</v>
      </c>
      <c r="AT306" t="s">
        <v>14</v>
      </c>
      <c r="AU306" t="s">
        <v>23</v>
      </c>
      <c r="AV306" t="s">
        <v>24</v>
      </c>
      <c r="AW306">
        <v>186508</v>
      </c>
      <c r="AX306">
        <v>9897000</v>
      </c>
      <c r="AY306">
        <v>1884.5</v>
      </c>
    </row>
    <row r="307" spans="42:51" x14ac:dyDescent="0.35">
      <c r="AP307" t="str">
        <f t="shared" si="10"/>
        <v>1978Male65-74</v>
      </c>
      <c r="AQ307">
        <v>1978</v>
      </c>
      <c r="AR307">
        <v>1978</v>
      </c>
      <c r="AS307" t="s">
        <v>13</v>
      </c>
      <c r="AT307" t="s">
        <v>14</v>
      </c>
      <c r="AU307" t="s">
        <v>25</v>
      </c>
      <c r="AV307" t="s">
        <v>26</v>
      </c>
      <c r="AW307">
        <v>271633</v>
      </c>
      <c r="AX307">
        <v>6496000</v>
      </c>
      <c r="AY307">
        <v>4181.5</v>
      </c>
    </row>
    <row r="308" spans="42:51" x14ac:dyDescent="0.35">
      <c r="AP308" t="str">
        <f t="shared" si="10"/>
        <v>1978Male75-84</v>
      </c>
      <c r="AQ308">
        <v>1978</v>
      </c>
      <c r="AR308">
        <v>1978</v>
      </c>
      <c r="AS308" t="s">
        <v>13</v>
      </c>
      <c r="AT308" t="s">
        <v>14</v>
      </c>
      <c r="AU308" t="s">
        <v>27</v>
      </c>
      <c r="AV308" t="s">
        <v>28</v>
      </c>
      <c r="AW308">
        <v>244394</v>
      </c>
      <c r="AX308">
        <v>2766000</v>
      </c>
      <c r="AY308">
        <v>8835.6</v>
      </c>
    </row>
    <row r="309" spans="42:51" x14ac:dyDescent="0.35">
      <c r="AP309" t="str">
        <f t="shared" si="10"/>
        <v>1978Male85+</v>
      </c>
      <c r="AQ309">
        <v>1978</v>
      </c>
      <c r="AR309">
        <v>1978</v>
      </c>
      <c r="AS309" t="s">
        <v>13</v>
      </c>
      <c r="AT309" t="s">
        <v>14</v>
      </c>
      <c r="AU309" t="s">
        <v>29</v>
      </c>
      <c r="AV309" t="s">
        <v>30</v>
      </c>
      <c r="AW309">
        <v>118741</v>
      </c>
      <c r="AX309">
        <v>652000</v>
      </c>
      <c r="AY309">
        <v>18211.8</v>
      </c>
    </row>
    <row r="310" spans="42:51" x14ac:dyDescent="0.35">
      <c r="AP310" t="str">
        <f t="shared" si="10"/>
        <v>1978MaleNS</v>
      </c>
      <c r="AQ310">
        <v>1978</v>
      </c>
      <c r="AR310">
        <v>1978</v>
      </c>
      <c r="AS310" t="s">
        <v>13</v>
      </c>
      <c r="AT310" t="s">
        <v>14</v>
      </c>
      <c r="AU310" t="s">
        <v>31</v>
      </c>
      <c r="AV310" t="s">
        <v>32</v>
      </c>
      <c r="AW310">
        <v>518</v>
      </c>
      <c r="AX310" t="s">
        <v>33</v>
      </c>
      <c r="AY310" t="s">
        <v>33</v>
      </c>
    </row>
    <row r="311" spans="42:51" x14ac:dyDescent="0.35">
      <c r="AP311" t="s">
        <v>34</v>
      </c>
    </row>
    <row r="312" spans="42:51" x14ac:dyDescent="0.35">
      <c r="AP312" t="s">
        <v>139</v>
      </c>
    </row>
    <row r="313" spans="42:51" x14ac:dyDescent="0.35">
      <c r="AP313" t="s">
        <v>36</v>
      </c>
    </row>
    <row r="314" spans="42:51" x14ac:dyDescent="0.35">
      <c r="AP314" t="s">
        <v>179</v>
      </c>
    </row>
    <row r="315" spans="42:51" x14ac:dyDescent="0.35">
      <c r="AP315" t="s">
        <v>39</v>
      </c>
    </row>
    <row r="316" spans="42:51" x14ac:dyDescent="0.35">
      <c r="AP316" t="s">
        <v>40</v>
      </c>
    </row>
    <row r="317" spans="42:51" x14ac:dyDescent="0.35">
      <c r="AP317" t="s">
        <v>41</v>
      </c>
    </row>
    <row r="318" spans="42:51" x14ac:dyDescent="0.35">
      <c r="AP318" t="s">
        <v>42</v>
      </c>
    </row>
    <row r="319" spans="42:51" x14ac:dyDescent="0.35">
      <c r="AP319" t="s">
        <v>34</v>
      </c>
    </row>
    <row r="320" spans="42:51" x14ac:dyDescent="0.35">
      <c r="AP320" t="s">
        <v>104</v>
      </c>
    </row>
    <row r="321" spans="42:42" x14ac:dyDescent="0.35">
      <c r="AP321" t="s">
        <v>34</v>
      </c>
    </row>
    <row r="322" spans="42:42" x14ac:dyDescent="0.35">
      <c r="AP322" t="s">
        <v>187</v>
      </c>
    </row>
    <row r="323" spans="42:42" x14ac:dyDescent="0.35">
      <c r="AP323" t="s">
        <v>34</v>
      </c>
    </row>
    <row r="324" spans="42:42" x14ac:dyDescent="0.35">
      <c r="AP324" t="s">
        <v>106</v>
      </c>
    </row>
    <row r="325" spans="42:42" x14ac:dyDescent="0.35">
      <c r="AP325" t="s">
        <v>142</v>
      </c>
    </row>
    <row r="326" spans="42:42" x14ac:dyDescent="0.35">
      <c r="AP326" t="s">
        <v>188</v>
      </c>
    </row>
    <row r="327" spans="42:42" x14ac:dyDescent="0.35">
      <c r="AP327" t="s">
        <v>34</v>
      </c>
    </row>
    <row r="328" spans="42:42" x14ac:dyDescent="0.35">
      <c r="AP328" t="s">
        <v>52</v>
      </c>
    </row>
    <row r="329" spans="42:42" x14ac:dyDescent="0.35">
      <c r="AP329" t="s">
        <v>144</v>
      </c>
    </row>
    <row r="330" spans="42:42" x14ac:dyDescent="0.35">
      <c r="AP330" t="s">
        <v>145</v>
      </c>
    </row>
    <row r="331" spans="42:42" x14ac:dyDescent="0.35">
      <c r="AP331" t="s">
        <v>146</v>
      </c>
    </row>
    <row r="332" spans="42:42" x14ac:dyDescent="0.35">
      <c r="AP332" t="s">
        <v>189</v>
      </c>
    </row>
    <row r="333" spans="42:42" x14ac:dyDescent="0.35">
      <c r="AP333" t="s">
        <v>150</v>
      </c>
    </row>
    <row r="334" spans="42:42" x14ac:dyDescent="0.35">
      <c r="AP334" t="s">
        <v>184</v>
      </c>
    </row>
    <row r="335" spans="42:42" x14ac:dyDescent="0.35">
      <c r="AP335" t="s">
        <v>68</v>
      </c>
    </row>
    <row r="336" spans="42:42" x14ac:dyDescent="0.35">
      <c r="AP336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9A8-DC69-4545-994C-8534A9197513}">
  <dimension ref="A1:W60"/>
  <sheetViews>
    <sheetView topLeftCell="A3" workbookViewId="0">
      <selection activeCell="M56" sqref="M56:M57"/>
    </sheetView>
  </sheetViews>
  <sheetFormatPr defaultRowHeight="14.5" x14ac:dyDescent="0.35"/>
  <sheetData>
    <row r="1" spans="1:23" x14ac:dyDescent="0.35">
      <c r="B1" t="s">
        <v>158</v>
      </c>
      <c r="C1" t="s">
        <v>158</v>
      </c>
      <c r="D1" t="s">
        <v>158</v>
      </c>
      <c r="E1" t="s">
        <v>190</v>
      </c>
      <c r="F1" t="s">
        <v>190</v>
      </c>
      <c r="G1" t="s">
        <v>190</v>
      </c>
      <c r="P1" t="s">
        <v>13</v>
      </c>
    </row>
    <row r="2" spans="1:23" x14ac:dyDescent="0.35">
      <c r="A2" t="s">
        <v>1</v>
      </c>
      <c r="B2" t="s">
        <v>11</v>
      </c>
      <c r="C2" t="s">
        <v>13</v>
      </c>
      <c r="D2" t="s">
        <v>156</v>
      </c>
      <c r="E2" t="s">
        <v>11</v>
      </c>
      <c r="F2" t="s">
        <v>13</v>
      </c>
      <c r="G2" t="s">
        <v>156</v>
      </c>
      <c r="K2" t="s">
        <v>1</v>
      </c>
      <c r="L2" t="s">
        <v>157</v>
      </c>
      <c r="M2" t="s">
        <v>158</v>
      </c>
      <c r="P2" t="s">
        <v>1</v>
      </c>
      <c r="Q2" t="s">
        <v>17</v>
      </c>
      <c r="R2" t="s">
        <v>19</v>
      </c>
      <c r="S2" t="s">
        <v>21</v>
      </c>
      <c r="T2" t="s">
        <v>23</v>
      </c>
      <c r="U2" t="s">
        <v>25</v>
      </c>
      <c r="V2" t="s">
        <v>27</v>
      </c>
      <c r="W2" t="s">
        <v>29</v>
      </c>
    </row>
    <row r="3" spans="1:23" x14ac:dyDescent="0.35">
      <c r="A3">
        <v>1968</v>
      </c>
      <c r="B3" s="2">
        <f>_xlfn.XLOOKUP($A3&amp;B$2,'1968-1978'!$J$3:$J$24,'1968-1978'!$I$3:$I$24,,0)</f>
        <v>6.6</v>
      </c>
      <c r="C3" s="2">
        <f>_xlfn.XLOOKUP($A3&amp;C$2,'1968-1978'!$J$3:$J$24,'1968-1978'!$I$3:$I$24,,0)</f>
        <v>19.100000000000001</v>
      </c>
      <c r="D3" s="2">
        <f>C3/B3</f>
        <v>2.8939393939393945</v>
      </c>
      <c r="E3">
        <f>_xlfn.XLOOKUP($A3&amp;B$2,'1968-1978'!$AB$3:$AB$24,'1968-1978'!$AJ$3:$AJ$24,,0)</f>
        <v>1042.5999999999999</v>
      </c>
      <c r="F3">
        <f>_xlfn.XLOOKUP($A3&amp;C$2,'1968-1978'!$AB$3:$AB$24,'1968-1978'!$AJ$3:$AJ$24,,0)</f>
        <v>1633.6</v>
      </c>
      <c r="G3" s="2">
        <f>F3/E3</f>
        <v>1.5668521005179359</v>
      </c>
      <c r="K3">
        <v>1968</v>
      </c>
      <c r="L3">
        <f>'1968-1978 prostate'!G2</f>
        <v>29.6</v>
      </c>
      <c r="M3">
        <f>C3</f>
        <v>19.100000000000001</v>
      </c>
      <c r="P3">
        <v>1968</v>
      </c>
      <c r="Q3">
        <f>_xlfn.XLOOKUP($P3&amp;$P$1&amp;Q$2,'1968-1978'!$N$3:$N$251,'1968-1978'!$W$3:$W$251,,0)</f>
        <v>17.2</v>
      </c>
      <c r="R3">
        <f>_xlfn.XLOOKUP($P3&amp;$P$1&amp;R$2,'1968-1978'!$N$3:$N$251,'1968-1978'!$W$3:$W$251,,0)</f>
        <v>22</v>
      </c>
      <c r="S3">
        <f>_xlfn.XLOOKUP($P3&amp;$P$1&amp;S$2,'1968-1978'!$N$3:$N$251,'1968-1978'!$W$3:$W$251,,0)</f>
        <v>27.3</v>
      </c>
      <c r="T3">
        <f>_xlfn.XLOOKUP($P3&amp;$P$1&amp;T$2,'1968-1978'!$N$3:$N$251,'1968-1978'!$W$3:$W$251,,0)</f>
        <v>33.6</v>
      </c>
      <c r="U3">
        <f>_xlfn.XLOOKUP($P3&amp;$P$1&amp;U$2,'1968-1978'!$N$3:$N$251,'1968-1978'!$W$3:$W$251,,0)</f>
        <v>33.6</v>
      </c>
      <c r="V3">
        <f>_xlfn.XLOOKUP($P3&amp;$P$1&amp;V$2,'1968-1978'!$N$3:$N$251,'1968-1978'!$W$3:$W$251,,0)</f>
        <v>43</v>
      </c>
      <c r="W3">
        <f>_xlfn.XLOOKUP($P3&amp;$P$1&amp;W$2,'1968-1978'!$N$3:$N$251,'1968-1978'!$W$3:$W$251,,0)</f>
        <v>54.1</v>
      </c>
    </row>
    <row r="4" spans="1:23" x14ac:dyDescent="0.35">
      <c r="A4">
        <f>A3+1</f>
        <v>1969</v>
      </c>
      <c r="B4" s="2">
        <f>_xlfn.XLOOKUP($A4&amp;B$2,'1968-1978'!$J$3:$J$24,'1968-1978'!$I$3:$I$24,,0)</f>
        <v>7.1</v>
      </c>
      <c r="C4" s="2">
        <f>_xlfn.XLOOKUP($A4&amp;C$2,'1968-1978'!$J$3:$J$24,'1968-1978'!$I$3:$I$24,,0)</f>
        <v>19.399999999999999</v>
      </c>
      <c r="D4" s="2">
        <f t="shared" ref="D4:D56" si="0">C4/B4</f>
        <v>2.732394366197183</v>
      </c>
      <c r="E4">
        <f>_xlfn.XLOOKUP($A4&amp;B$2,'1968-1978'!$AB$3:$AB$24,'1968-1978'!$AJ$3:$AJ$24,,0)</f>
        <v>1012.1</v>
      </c>
      <c r="F4">
        <f>_xlfn.XLOOKUP($A4&amp;C$2,'1968-1978'!$AB$3:$AB$24,'1968-1978'!$AJ$3:$AJ$24,,0)</f>
        <v>1599.4</v>
      </c>
      <c r="G4" s="2">
        <f>F4/E4</f>
        <v>1.5802786285940125</v>
      </c>
      <c r="K4">
        <f>K3+1</f>
        <v>1969</v>
      </c>
      <c r="L4">
        <f>'1968-1978 prostate'!G3</f>
        <v>29.3</v>
      </c>
      <c r="M4">
        <f t="shared" ref="M4:M57" si="1">C4</f>
        <v>19.399999999999999</v>
      </c>
      <c r="P4">
        <f>P3+1</f>
        <v>1969</v>
      </c>
      <c r="Q4">
        <f>_xlfn.XLOOKUP($P4&amp;$P$1&amp;Q$2,'1968-1978'!$N$3:$N$251,'1968-1978'!$W$3:$W$251,,0)</f>
        <v>18.3</v>
      </c>
      <c r="R4">
        <f>_xlfn.XLOOKUP($P4&amp;$P$1&amp;R$2,'1968-1978'!$N$3:$N$251,'1968-1978'!$W$3:$W$251,,0)</f>
        <v>21.7</v>
      </c>
      <c r="S4">
        <f>_xlfn.XLOOKUP($P4&amp;$P$1&amp;S$2,'1968-1978'!$N$3:$N$251,'1968-1978'!$W$3:$W$251,,0)</f>
        <v>27.2</v>
      </c>
      <c r="T4">
        <f>_xlfn.XLOOKUP($P4&amp;$P$1&amp;T$2,'1968-1978'!$N$3:$N$251,'1968-1978'!$W$3:$W$251,,0)</f>
        <v>32.4</v>
      </c>
      <c r="U4">
        <f>_xlfn.XLOOKUP($P4&amp;$P$1&amp;U$2,'1968-1978'!$N$3:$N$251,'1968-1978'!$W$3:$W$251,,0)</f>
        <v>34.5</v>
      </c>
      <c r="V4">
        <f>_xlfn.XLOOKUP($P4&amp;$P$1&amp;V$2,'1968-1978'!$N$3:$N$251,'1968-1978'!$W$3:$W$251,,0)</f>
        <v>45.7</v>
      </c>
      <c r="W4">
        <f>_xlfn.XLOOKUP($P4&amp;$P$1&amp;W$2,'1968-1978'!$N$3:$N$251,'1968-1978'!$W$3:$W$251,,0)</f>
        <v>50.5</v>
      </c>
    </row>
    <row r="5" spans="1:23" x14ac:dyDescent="0.35">
      <c r="A5">
        <f t="shared" ref="A5:A54" si="2">A4+1</f>
        <v>1970</v>
      </c>
      <c r="B5" s="2">
        <f>_xlfn.XLOOKUP($A5&amp;B$2,'1968-1978'!$J$3:$J$24,'1968-1978'!$I$3:$I$24,,0)</f>
        <v>7.4</v>
      </c>
      <c r="C5" s="2">
        <f>_xlfn.XLOOKUP($A5&amp;C$2,'1968-1978'!$J$3:$J$24,'1968-1978'!$I$3:$I$24,,0)</f>
        <v>19.8</v>
      </c>
      <c r="D5" s="2">
        <f t="shared" si="0"/>
        <v>2.6756756756756754</v>
      </c>
      <c r="E5">
        <f>_xlfn.XLOOKUP($A5&amp;B$2,'1968-1978'!$AB$3:$AB$24,'1968-1978'!$AJ$3:$AJ$24,,0)</f>
        <v>969.9</v>
      </c>
      <c r="F5">
        <f>_xlfn.XLOOKUP($A5&amp;C$2,'1968-1978'!$AB$3:$AB$24,'1968-1978'!$AJ$3:$AJ$24,,0)</f>
        <v>1539.7</v>
      </c>
      <c r="G5" s="2">
        <f>F5/E5</f>
        <v>1.5874832456954326</v>
      </c>
      <c r="K5">
        <f t="shared" ref="K5:K54" si="3">K4+1</f>
        <v>1970</v>
      </c>
      <c r="L5">
        <f>'1968-1978 prostate'!G4</f>
        <v>28.8</v>
      </c>
      <c r="M5">
        <f t="shared" si="1"/>
        <v>19.8</v>
      </c>
      <c r="P5">
        <f t="shared" ref="P5:P54" si="4">P4+1</f>
        <v>1970</v>
      </c>
      <c r="Q5">
        <f>_xlfn.XLOOKUP($P5&amp;$P$1&amp;Q$2,'1968-1978'!$N$3:$N$251,'1968-1978'!$W$3:$W$251,,0)</f>
        <v>19.8</v>
      </c>
      <c r="R5">
        <f>_xlfn.XLOOKUP($P5&amp;$P$1&amp;R$2,'1968-1978'!$N$3:$N$251,'1968-1978'!$W$3:$W$251,,0)</f>
        <v>22.1</v>
      </c>
      <c r="S5">
        <f>_xlfn.XLOOKUP($P5&amp;$P$1&amp;S$2,'1968-1978'!$N$3:$N$251,'1968-1978'!$W$3:$W$251,,0)</f>
        <v>27.9</v>
      </c>
      <c r="T5">
        <f>_xlfn.XLOOKUP($P5&amp;$P$1&amp;T$2,'1968-1978'!$N$3:$N$251,'1968-1978'!$W$3:$W$251,,0)</f>
        <v>32.700000000000003</v>
      </c>
      <c r="U5">
        <f>_xlfn.XLOOKUP($P5&amp;$P$1&amp;U$2,'1968-1978'!$N$3:$N$251,'1968-1978'!$W$3:$W$251,,0)</f>
        <v>36</v>
      </c>
      <c r="V5">
        <f>_xlfn.XLOOKUP($P5&amp;$P$1&amp;V$2,'1968-1978'!$N$3:$N$251,'1968-1978'!$W$3:$W$251,,0)</f>
        <v>42.8</v>
      </c>
      <c r="W5">
        <f>_xlfn.XLOOKUP($P5&amp;$P$1&amp;W$2,'1968-1978'!$N$3:$N$251,'1968-1978'!$W$3:$W$251,,0)</f>
        <v>42.4</v>
      </c>
    </row>
    <row r="6" spans="1:23" x14ac:dyDescent="0.35">
      <c r="A6">
        <f t="shared" si="2"/>
        <v>1971</v>
      </c>
      <c r="B6" s="2">
        <f>_xlfn.XLOOKUP($A6&amp;B$2,'1968-1978'!$J$3:$J$24,'1968-1978'!$I$3:$I$24,,0)</f>
        <v>7.6</v>
      </c>
      <c r="C6" s="2">
        <f>_xlfn.XLOOKUP($A6&amp;C$2,'1968-1978'!$J$3:$J$24,'1968-1978'!$I$3:$I$24,,0)</f>
        <v>19.7</v>
      </c>
      <c r="D6" s="2">
        <f t="shared" si="0"/>
        <v>2.5921052631578947</v>
      </c>
      <c r="E6">
        <f>_xlfn.XLOOKUP($A6&amp;B$2,'1968-1978'!$AB$3:$AB$24,'1968-1978'!$AJ$3:$AJ$24,,0)</f>
        <v>960.9</v>
      </c>
      <c r="F6">
        <f>_xlfn.XLOOKUP($A6&amp;C$2,'1968-1978'!$AB$3:$AB$24,'1968-1978'!$AJ$3:$AJ$24,,0)</f>
        <v>1542.9</v>
      </c>
      <c r="G6" s="2">
        <f>F6/E6</f>
        <v>1.6056821729628474</v>
      </c>
      <c r="K6">
        <f t="shared" si="3"/>
        <v>1971</v>
      </c>
      <c r="L6">
        <f>'1968-1978 prostate'!G5</f>
        <v>29.7</v>
      </c>
      <c r="M6">
        <f t="shared" si="1"/>
        <v>19.7</v>
      </c>
      <c r="P6">
        <f t="shared" si="4"/>
        <v>1971</v>
      </c>
      <c r="Q6">
        <f>_xlfn.XLOOKUP($P6&amp;$P$1&amp;Q$2,'1968-1978'!$N$3:$N$251,'1968-1978'!$W$3:$W$251,,0)</f>
        <v>19.100000000000001</v>
      </c>
      <c r="R6">
        <f>_xlfn.XLOOKUP($P6&amp;$P$1&amp;R$2,'1968-1978'!$N$3:$N$251,'1968-1978'!$W$3:$W$251,,0)</f>
        <v>22.2</v>
      </c>
      <c r="S6">
        <f>_xlfn.XLOOKUP($P6&amp;$P$1&amp;S$2,'1968-1978'!$N$3:$N$251,'1968-1978'!$W$3:$W$251,,0)</f>
        <v>26.8</v>
      </c>
      <c r="T6">
        <f>_xlfn.XLOOKUP($P6&amp;$P$1&amp;T$2,'1968-1978'!$N$3:$N$251,'1968-1978'!$W$3:$W$251,,0)</f>
        <v>32.4</v>
      </c>
      <c r="U6">
        <f>_xlfn.XLOOKUP($P6&amp;$P$1&amp;U$2,'1968-1978'!$N$3:$N$251,'1968-1978'!$W$3:$W$251,,0)</f>
        <v>35.6</v>
      </c>
      <c r="V6">
        <f>_xlfn.XLOOKUP($P6&amp;$P$1&amp;V$2,'1968-1978'!$N$3:$N$251,'1968-1978'!$W$3:$W$251,,0)</f>
        <v>43.4</v>
      </c>
      <c r="W6">
        <f>_xlfn.XLOOKUP($P6&amp;$P$1&amp;W$2,'1968-1978'!$N$3:$N$251,'1968-1978'!$W$3:$W$251,,0)</f>
        <v>48.8</v>
      </c>
    </row>
    <row r="7" spans="1:23" x14ac:dyDescent="0.35">
      <c r="A7">
        <f t="shared" si="2"/>
        <v>1972</v>
      </c>
      <c r="B7" s="2">
        <f>_xlfn.XLOOKUP($A7&amp;B$2,'1968-1978'!$J$3:$J$24,'1968-1978'!$I$3:$I$24,,0)</f>
        <v>7.5</v>
      </c>
      <c r="C7" s="2">
        <f>_xlfn.XLOOKUP($A7&amp;C$2,'1968-1978'!$J$3:$J$24,'1968-1978'!$I$3:$I$24,,0)</f>
        <v>20.3</v>
      </c>
      <c r="D7" s="2">
        <f t="shared" si="0"/>
        <v>2.7066666666666666</v>
      </c>
      <c r="E7">
        <f>_xlfn.XLOOKUP($A7&amp;B$2,'1968-1978'!$AB$3:$AB$24,'1968-1978'!$AJ$3:$AJ$24,,0)</f>
        <v>959.1</v>
      </c>
      <c r="F7">
        <f>_xlfn.XLOOKUP($A7&amp;C$2,'1968-1978'!$AB$3:$AB$24,'1968-1978'!$AJ$3:$AJ$24,,0)</f>
        <v>1551.5</v>
      </c>
      <c r="G7" s="2">
        <f t="shared" ref="G7:G56" si="5">F7/E7</f>
        <v>1.6176623918256698</v>
      </c>
      <c r="K7">
        <f t="shared" si="3"/>
        <v>1972</v>
      </c>
      <c r="L7">
        <f>'1968-1978 prostate'!G6</f>
        <v>29.9</v>
      </c>
      <c r="M7">
        <f t="shared" si="1"/>
        <v>20.3</v>
      </c>
      <c r="P7">
        <f t="shared" si="4"/>
        <v>1972</v>
      </c>
      <c r="Q7">
        <f>_xlfn.XLOOKUP($P7&amp;$P$1&amp;Q$2,'1968-1978'!$N$3:$N$251,'1968-1978'!$W$3:$W$251,,0)</f>
        <v>20.7</v>
      </c>
      <c r="R7">
        <f>_xlfn.XLOOKUP($P7&amp;$P$1&amp;R$2,'1968-1978'!$N$3:$N$251,'1968-1978'!$W$3:$W$251,,0)</f>
        <v>22.1</v>
      </c>
      <c r="S7">
        <f>_xlfn.XLOOKUP($P7&amp;$P$1&amp;S$2,'1968-1978'!$N$3:$N$251,'1968-1978'!$W$3:$W$251,,0)</f>
        <v>28</v>
      </c>
      <c r="T7">
        <f>_xlfn.XLOOKUP($P7&amp;$P$1&amp;T$2,'1968-1978'!$N$3:$N$251,'1968-1978'!$W$3:$W$251,,0)</f>
        <v>31.4</v>
      </c>
      <c r="U7">
        <f>_xlfn.XLOOKUP($P7&amp;$P$1&amp;U$2,'1968-1978'!$N$3:$N$251,'1968-1978'!$W$3:$W$251,,0)</f>
        <v>35.9</v>
      </c>
      <c r="V7">
        <f>_xlfn.XLOOKUP($P7&amp;$P$1&amp;V$2,'1968-1978'!$N$3:$N$251,'1968-1978'!$W$3:$W$251,,0)</f>
        <v>44.2</v>
      </c>
      <c r="W7">
        <f>_xlfn.XLOOKUP($P7&amp;$P$1&amp;W$2,'1968-1978'!$N$3:$N$251,'1968-1978'!$W$3:$W$251,,0)</f>
        <v>50.6</v>
      </c>
    </row>
    <row r="8" spans="1:23" x14ac:dyDescent="0.35">
      <c r="A8">
        <f t="shared" si="2"/>
        <v>1973</v>
      </c>
      <c r="B8" s="2">
        <f>_xlfn.XLOOKUP($A8&amp;B$2,'1968-1978'!$J$3:$J$24,'1968-1978'!$I$3:$I$24,,0)</f>
        <v>7.2</v>
      </c>
      <c r="C8" s="2">
        <f>_xlfn.XLOOKUP($A8&amp;C$2,'1968-1978'!$J$3:$J$24,'1968-1978'!$I$3:$I$24,,0)</f>
        <v>20.100000000000001</v>
      </c>
      <c r="D8" s="2">
        <f t="shared" si="0"/>
        <v>2.791666666666667</v>
      </c>
      <c r="E8">
        <f>_xlfn.XLOOKUP($A8&amp;B$2,'1968-1978'!$AB$3:$AB$24,'1968-1978'!$AJ$3:$AJ$24,,0)</f>
        <v>947.9</v>
      </c>
      <c r="F8">
        <f>_xlfn.XLOOKUP($A8&amp;C$2,'1968-1978'!$AB$3:$AB$24,'1968-1978'!$AJ$3:$AJ$24,,0)</f>
        <v>1537.4</v>
      </c>
      <c r="G8" s="2">
        <f t="shared" si="5"/>
        <v>1.6219010444139679</v>
      </c>
      <c r="K8">
        <f t="shared" si="3"/>
        <v>1973</v>
      </c>
      <c r="L8">
        <f>'1968-1978 prostate'!G7</f>
        <v>30.6</v>
      </c>
      <c r="M8">
        <f t="shared" si="1"/>
        <v>20.100000000000001</v>
      </c>
      <c r="P8">
        <f t="shared" si="4"/>
        <v>1973</v>
      </c>
      <c r="Q8">
        <f>_xlfn.XLOOKUP($P8&amp;$P$1&amp;Q$2,'1968-1978'!$N$3:$N$251,'1968-1978'!$W$3:$W$251,,0)</f>
        <v>21.6</v>
      </c>
      <c r="R8">
        <f>_xlfn.XLOOKUP($P8&amp;$P$1&amp;R$2,'1968-1978'!$N$3:$N$251,'1968-1978'!$W$3:$W$251,,0)</f>
        <v>21.8</v>
      </c>
      <c r="S8">
        <f>_xlfn.XLOOKUP($P8&amp;$P$1&amp;S$2,'1968-1978'!$N$3:$N$251,'1968-1978'!$W$3:$W$251,,0)</f>
        <v>26.9</v>
      </c>
      <c r="T8">
        <f>_xlfn.XLOOKUP($P8&amp;$P$1&amp;T$2,'1968-1978'!$N$3:$N$251,'1968-1978'!$W$3:$W$251,,0)</f>
        <v>30.4</v>
      </c>
      <c r="U8">
        <f>_xlfn.XLOOKUP($P8&amp;$P$1&amp;U$2,'1968-1978'!$N$3:$N$251,'1968-1978'!$W$3:$W$251,,0)</f>
        <v>34.5</v>
      </c>
      <c r="V8">
        <f>_xlfn.XLOOKUP($P8&amp;$P$1&amp;V$2,'1968-1978'!$N$3:$N$251,'1968-1978'!$W$3:$W$251,,0)</f>
        <v>42.5</v>
      </c>
      <c r="W8">
        <f>_xlfn.XLOOKUP($P8&amp;$P$1&amp;W$2,'1968-1978'!$N$3:$N$251,'1968-1978'!$W$3:$W$251,,0)</f>
        <v>50.9</v>
      </c>
    </row>
    <row r="9" spans="1:23" x14ac:dyDescent="0.35">
      <c r="A9">
        <f t="shared" si="2"/>
        <v>1974</v>
      </c>
      <c r="B9" s="2">
        <f>_xlfn.XLOOKUP($A9&amp;B$2,'1968-1978'!$J$3:$J$24,'1968-1978'!$I$3:$I$24,,0)</f>
        <v>7.1</v>
      </c>
      <c r="C9" s="2">
        <f>_xlfn.XLOOKUP($A9&amp;C$2,'1968-1978'!$J$3:$J$24,'1968-1978'!$I$3:$I$24,,0)</f>
        <v>20.3</v>
      </c>
      <c r="D9" s="2">
        <f t="shared" si="0"/>
        <v>2.859154929577465</v>
      </c>
      <c r="E9">
        <f>_xlfn.XLOOKUP($A9&amp;B$2,'1968-1978'!$AB$3:$AB$24,'1968-1978'!$AJ$3:$AJ$24,,0)</f>
        <v>906.9</v>
      </c>
      <c r="F9">
        <f>_xlfn.XLOOKUP($A9&amp;C$2,'1968-1978'!$AB$3:$AB$24,'1968-1978'!$AJ$3:$AJ$24,,0)</f>
        <v>1477.6</v>
      </c>
      <c r="G9" s="2">
        <f t="shared" si="5"/>
        <v>1.629286580659389</v>
      </c>
      <c r="K9">
        <f t="shared" si="3"/>
        <v>1974</v>
      </c>
      <c r="L9">
        <f>'1968-1978 prostate'!G8</f>
        <v>30.4</v>
      </c>
      <c r="M9">
        <f t="shared" si="1"/>
        <v>20.3</v>
      </c>
      <c r="P9">
        <f t="shared" si="4"/>
        <v>1974</v>
      </c>
      <c r="Q9">
        <f>_xlfn.XLOOKUP($P9&amp;$P$1&amp;Q$2,'1968-1978'!$N$3:$N$251,'1968-1978'!$W$3:$W$251,,0)</f>
        <v>22.9</v>
      </c>
      <c r="R9">
        <f>_xlfn.XLOOKUP($P9&amp;$P$1&amp;R$2,'1968-1978'!$N$3:$N$251,'1968-1978'!$W$3:$W$251,,0)</f>
        <v>22.8</v>
      </c>
      <c r="S9">
        <f>_xlfn.XLOOKUP($P9&amp;$P$1&amp;S$2,'1968-1978'!$N$3:$N$251,'1968-1978'!$W$3:$W$251,,0)</f>
        <v>26.6</v>
      </c>
      <c r="T9">
        <f>_xlfn.XLOOKUP($P9&amp;$P$1&amp;T$2,'1968-1978'!$N$3:$N$251,'1968-1978'!$W$3:$W$251,,0)</f>
        <v>30.1</v>
      </c>
      <c r="U9">
        <f>_xlfn.XLOOKUP($P9&amp;$P$1&amp;U$2,'1968-1978'!$N$3:$N$251,'1968-1978'!$W$3:$W$251,,0)</f>
        <v>32.9</v>
      </c>
      <c r="V9">
        <f>_xlfn.XLOOKUP($P9&amp;$P$1&amp;V$2,'1968-1978'!$N$3:$N$251,'1968-1978'!$W$3:$W$251,,0)</f>
        <v>42.2</v>
      </c>
      <c r="W9">
        <f>_xlfn.XLOOKUP($P9&amp;$P$1&amp;W$2,'1968-1978'!$N$3:$N$251,'1968-1978'!$W$3:$W$251,,0)</f>
        <v>46.2</v>
      </c>
    </row>
    <row r="10" spans="1:23" x14ac:dyDescent="0.35">
      <c r="A10">
        <f t="shared" si="2"/>
        <v>1975</v>
      </c>
      <c r="B10" s="2">
        <f>_xlfn.XLOOKUP($A10&amp;B$2,'1968-1978'!$J$3:$J$24,'1968-1978'!$I$3:$I$24,,0)</f>
        <v>7.3</v>
      </c>
      <c r="C10" s="2">
        <f>_xlfn.XLOOKUP($A10&amp;C$2,'1968-1978'!$J$3:$J$24,'1968-1978'!$I$3:$I$24,,0)</f>
        <v>20.9</v>
      </c>
      <c r="D10" s="2">
        <f t="shared" si="0"/>
        <v>2.8630136986301369</v>
      </c>
      <c r="E10">
        <f>_xlfn.XLOOKUP($A10&amp;B$2,'1968-1978'!$AB$3:$AB$24,'1968-1978'!$AJ$3:$AJ$24,,0)</f>
        <v>855.2</v>
      </c>
      <c r="F10">
        <f>_xlfn.XLOOKUP($A10&amp;C$2,'1968-1978'!$AB$3:$AB$24,'1968-1978'!$AJ$3:$AJ$24,,0)</f>
        <v>1417.4</v>
      </c>
      <c r="G10" s="2">
        <f t="shared" si="5"/>
        <v>1.6573900841908327</v>
      </c>
      <c r="K10">
        <f t="shared" si="3"/>
        <v>1975</v>
      </c>
      <c r="L10">
        <f>'1968-1978 prostate'!G9</f>
        <v>30.3</v>
      </c>
      <c r="M10">
        <f t="shared" si="1"/>
        <v>20.9</v>
      </c>
      <c r="P10">
        <f t="shared" si="4"/>
        <v>1975</v>
      </c>
      <c r="Q10">
        <f>_xlfn.XLOOKUP($P10&amp;$P$1&amp;Q$2,'1968-1978'!$N$3:$N$251,'1968-1978'!$W$3:$W$251,,0)</f>
        <v>23.9</v>
      </c>
      <c r="R10">
        <f>_xlfn.XLOOKUP($P10&amp;$P$1&amp;R$2,'1968-1978'!$N$3:$N$251,'1968-1978'!$W$3:$W$251,,0)</f>
        <v>23.4</v>
      </c>
      <c r="S10">
        <f>_xlfn.XLOOKUP($P10&amp;$P$1&amp;S$2,'1968-1978'!$N$3:$N$251,'1968-1978'!$W$3:$W$251,,0)</f>
        <v>28</v>
      </c>
      <c r="T10">
        <f>_xlfn.XLOOKUP($P10&amp;$P$1&amp;T$2,'1968-1978'!$N$3:$N$251,'1968-1978'!$W$3:$W$251,,0)</f>
        <v>29.9</v>
      </c>
      <c r="U10">
        <f>_xlfn.XLOOKUP($P10&amp;$P$1&amp;U$2,'1968-1978'!$N$3:$N$251,'1968-1978'!$W$3:$W$251,,0)</f>
        <v>33.6</v>
      </c>
      <c r="V10">
        <f>_xlfn.XLOOKUP($P10&amp;$P$1&amp;V$2,'1968-1978'!$N$3:$N$251,'1968-1978'!$W$3:$W$251,,0)</f>
        <v>40.4</v>
      </c>
      <c r="W10">
        <f>_xlfn.XLOOKUP($P10&amp;$P$1&amp;W$2,'1968-1978'!$N$3:$N$251,'1968-1978'!$W$3:$W$251,,0)</f>
        <v>47.6</v>
      </c>
    </row>
    <row r="11" spans="1:23" x14ac:dyDescent="0.35">
      <c r="A11">
        <f t="shared" si="2"/>
        <v>1976</v>
      </c>
      <c r="B11" s="2">
        <f>_xlfn.XLOOKUP($A11&amp;B$2,'1968-1978'!$J$3:$J$24,'1968-1978'!$I$3:$I$24,,0)</f>
        <v>7.1</v>
      </c>
      <c r="C11" s="2">
        <f>_xlfn.XLOOKUP($A11&amp;C$2,'1968-1978'!$J$3:$J$24,'1968-1978'!$I$3:$I$24,,0)</f>
        <v>20.399999999999999</v>
      </c>
      <c r="D11" s="2">
        <f t="shared" si="0"/>
        <v>2.873239436619718</v>
      </c>
      <c r="E11">
        <f>_xlfn.XLOOKUP($A11&amp;B$2,'1968-1978'!$AB$3:$AB$24,'1968-1978'!$AJ$3:$AJ$24,,0)</f>
        <v>849.2</v>
      </c>
      <c r="F11">
        <f>_xlfn.XLOOKUP($A11&amp;C$2,'1968-1978'!$AB$3:$AB$24,'1968-1978'!$AJ$3:$AJ$24,,0)</f>
        <v>1403.8</v>
      </c>
      <c r="G11" s="2">
        <f t="shared" si="5"/>
        <v>1.6530852567121996</v>
      </c>
      <c r="K11">
        <f t="shared" si="3"/>
        <v>1976</v>
      </c>
      <c r="L11">
        <f>'1968-1978 prostate'!G10</f>
        <v>31.1</v>
      </c>
      <c r="M11">
        <f t="shared" si="1"/>
        <v>20.399999999999999</v>
      </c>
      <c r="P11">
        <f t="shared" si="4"/>
        <v>1976</v>
      </c>
      <c r="Q11">
        <f>_xlfn.XLOOKUP($P11&amp;$P$1&amp;Q$2,'1968-1978'!$N$3:$N$251,'1968-1978'!$W$3:$W$251,,0)</f>
        <v>23</v>
      </c>
      <c r="R11">
        <f>_xlfn.XLOOKUP($P11&amp;$P$1&amp;R$2,'1968-1978'!$N$3:$N$251,'1968-1978'!$W$3:$W$251,,0)</f>
        <v>22.7</v>
      </c>
      <c r="S11">
        <f>_xlfn.XLOOKUP($P11&amp;$P$1&amp;S$2,'1968-1978'!$N$3:$N$251,'1968-1978'!$W$3:$W$251,,0)</f>
        <v>26.3</v>
      </c>
      <c r="T11">
        <f>_xlfn.XLOOKUP($P11&amp;$P$1&amp;T$2,'1968-1978'!$N$3:$N$251,'1968-1978'!$W$3:$W$251,,0)</f>
        <v>29.5</v>
      </c>
      <c r="U11">
        <f>_xlfn.XLOOKUP($P11&amp;$P$1&amp;U$2,'1968-1978'!$N$3:$N$251,'1968-1978'!$W$3:$W$251,,0)</f>
        <v>33.9</v>
      </c>
      <c r="V11">
        <f>_xlfn.XLOOKUP($P11&amp;$P$1&amp;V$2,'1968-1978'!$N$3:$N$251,'1968-1978'!$W$3:$W$251,,0)</f>
        <v>40.700000000000003</v>
      </c>
      <c r="W11">
        <f>_xlfn.XLOOKUP($P11&amp;$P$1&amp;W$2,'1968-1978'!$N$3:$N$251,'1968-1978'!$W$3:$W$251,,0)</f>
        <v>49.3</v>
      </c>
    </row>
    <row r="12" spans="1:23" x14ac:dyDescent="0.35">
      <c r="A12">
        <f t="shared" si="2"/>
        <v>1977</v>
      </c>
      <c r="B12" s="2">
        <f>_xlfn.XLOOKUP($A12&amp;B$2,'1968-1978'!$J$3:$J$24,'1968-1978'!$I$3:$I$24,,0)</f>
        <v>7.1</v>
      </c>
      <c r="C12" s="2">
        <f>_xlfn.XLOOKUP($A12&amp;C$2,'1968-1978'!$J$3:$J$24,'1968-1978'!$I$3:$I$24,,0)</f>
        <v>21.4</v>
      </c>
      <c r="D12" s="2">
        <f t="shared" si="0"/>
        <v>3.0140845070422535</v>
      </c>
      <c r="E12">
        <f>_xlfn.XLOOKUP($A12&amp;B$2,'1968-1978'!$AB$3:$AB$24,'1968-1978'!$AJ$3:$AJ$24,,0)</f>
        <v>820.5</v>
      </c>
      <c r="F12">
        <f>_xlfn.XLOOKUP($A12&amp;C$2,'1968-1978'!$AB$3:$AB$24,'1968-1978'!$AJ$3:$AJ$24,,0)</f>
        <v>1368.9</v>
      </c>
      <c r="G12" s="2">
        <f t="shared" si="5"/>
        <v>1.6683729433272396</v>
      </c>
      <c r="K12">
        <f t="shared" si="3"/>
        <v>1977</v>
      </c>
      <c r="L12">
        <f>'1968-1978 prostate'!G11</f>
        <v>31.3</v>
      </c>
      <c r="M12">
        <f t="shared" si="1"/>
        <v>21.4</v>
      </c>
      <c r="P12">
        <f t="shared" si="4"/>
        <v>1977</v>
      </c>
      <c r="Q12">
        <f>_xlfn.XLOOKUP($P12&amp;$P$1&amp;Q$2,'1968-1978'!$N$3:$N$251,'1968-1978'!$W$3:$W$251,,0)</f>
        <v>25.9</v>
      </c>
      <c r="R12">
        <f>_xlfn.XLOOKUP($P12&amp;$P$1&amp;R$2,'1968-1978'!$N$3:$N$251,'1968-1978'!$W$3:$W$251,,0)</f>
        <v>23.6</v>
      </c>
      <c r="S12">
        <f>_xlfn.XLOOKUP($P12&amp;$P$1&amp;S$2,'1968-1978'!$N$3:$N$251,'1968-1978'!$W$3:$W$251,,0)</f>
        <v>25.8</v>
      </c>
      <c r="T12">
        <f>_xlfn.XLOOKUP($P12&amp;$P$1&amp;T$2,'1968-1978'!$N$3:$N$251,'1968-1978'!$W$3:$W$251,,0)</f>
        <v>28.9</v>
      </c>
      <c r="U12">
        <f>_xlfn.XLOOKUP($P12&amp;$P$1&amp;U$2,'1968-1978'!$N$3:$N$251,'1968-1978'!$W$3:$W$251,,0)</f>
        <v>34.9</v>
      </c>
      <c r="V12">
        <f>_xlfn.XLOOKUP($P12&amp;$P$1&amp;V$2,'1968-1978'!$N$3:$N$251,'1968-1978'!$W$3:$W$251,,0)</f>
        <v>42.9</v>
      </c>
      <c r="W12">
        <f>_xlfn.XLOOKUP($P12&amp;$P$1&amp;W$2,'1968-1978'!$N$3:$N$251,'1968-1978'!$W$3:$W$251,,0)</f>
        <v>47.8</v>
      </c>
    </row>
    <row r="13" spans="1:23" x14ac:dyDescent="0.35">
      <c r="A13">
        <f t="shared" si="2"/>
        <v>1978</v>
      </c>
      <c r="B13" s="2">
        <f>_xlfn.XLOOKUP($A13&amp;B$2,'1968-1978'!$J$3:$J$24,'1968-1978'!$I$3:$I$24,,0)</f>
        <v>6.6</v>
      </c>
      <c r="C13" s="2">
        <f>_xlfn.XLOOKUP($A13&amp;C$2,'1968-1978'!$J$3:$J$24,'1968-1978'!$I$3:$I$24,,0)</f>
        <v>20.2</v>
      </c>
      <c r="D13" s="2">
        <f t="shared" si="0"/>
        <v>3.0606060606060606</v>
      </c>
      <c r="E13">
        <f>_xlfn.XLOOKUP($A13&amp;B$2,'1968-1978'!$AB$3:$AB$24,'1968-1978'!$AJ$3:$AJ$24,,0)</f>
        <v>816.4</v>
      </c>
      <c r="F13">
        <f>_xlfn.XLOOKUP($A13&amp;C$2,'1968-1978'!$AB$3:$AB$24,'1968-1978'!$AJ$3:$AJ$24,,0)</f>
        <v>1358.1</v>
      </c>
      <c r="G13" s="2">
        <f t="shared" si="5"/>
        <v>1.6635227829495345</v>
      </c>
      <c r="K13">
        <f t="shared" si="3"/>
        <v>1978</v>
      </c>
      <c r="L13">
        <f>'1968-1978 prostate'!G12</f>
        <v>32.1</v>
      </c>
      <c r="M13">
        <f t="shared" si="1"/>
        <v>20.2</v>
      </c>
      <c r="P13">
        <f t="shared" si="4"/>
        <v>1978</v>
      </c>
      <c r="Q13">
        <f>_xlfn.XLOOKUP($P13&amp;$P$1&amp;Q$2,'1968-1978'!$N$3:$N$251,'1968-1978'!$W$3:$W$251,,0)</f>
        <v>24.8</v>
      </c>
      <c r="R13">
        <f>_xlfn.XLOOKUP($P13&amp;$P$1&amp;R$2,'1968-1978'!$N$3:$N$251,'1968-1978'!$W$3:$W$251,,0)</f>
        <v>21.7</v>
      </c>
      <c r="S13">
        <f>_xlfn.XLOOKUP($P13&amp;$P$1&amp;S$2,'1968-1978'!$N$3:$N$251,'1968-1978'!$W$3:$W$251,,0)</f>
        <v>23.6</v>
      </c>
      <c r="T13">
        <f>_xlfn.XLOOKUP($P13&amp;$P$1&amp;T$2,'1968-1978'!$N$3:$N$251,'1968-1978'!$W$3:$W$251,,0)</f>
        <v>27.2</v>
      </c>
      <c r="U13">
        <f>_xlfn.XLOOKUP($P13&amp;$P$1&amp;U$2,'1968-1978'!$N$3:$N$251,'1968-1978'!$W$3:$W$251,,0)</f>
        <v>33.1</v>
      </c>
      <c r="V13">
        <f>_xlfn.XLOOKUP($P13&amp;$P$1&amp;V$2,'1968-1978'!$N$3:$N$251,'1968-1978'!$W$3:$W$251,,0)</f>
        <v>44.8</v>
      </c>
      <c r="W13">
        <f>_xlfn.XLOOKUP($P13&amp;$P$1&amp;W$2,'1968-1978'!$N$3:$N$251,'1968-1978'!$W$3:$W$251,,0)</f>
        <v>50.9</v>
      </c>
    </row>
    <row r="14" spans="1:23" x14ac:dyDescent="0.35">
      <c r="A14">
        <f t="shared" si="2"/>
        <v>1979</v>
      </c>
      <c r="B14" s="2">
        <f>_xlfn.XLOOKUP($A14&amp;B$2,'1979-1998'!$J$3:$J$42,'1979-1998'!$I$3:$I$42,,0)</f>
        <v>6.3</v>
      </c>
      <c r="C14" s="2">
        <f>_xlfn.XLOOKUP($A14&amp;C$2,'1979-1998'!$J$3:$J$42,'1979-1998'!$I$3:$I$42,,0)</f>
        <v>19.899999999999999</v>
      </c>
      <c r="D14" s="2">
        <f t="shared" si="0"/>
        <v>3.1587301587301586</v>
      </c>
      <c r="E14">
        <f>_xlfn.XLOOKUP($A14&amp;E$2,'1979-1998'!$AA$3:$AA$42,'1979-1998'!$AI$3:$AI$42,,0)</f>
        <v>789.9</v>
      </c>
      <c r="F14">
        <f>_xlfn.XLOOKUP($A14&amp;F$2,'1979-1998'!$AA$3:$AA$42,'1979-1998'!$AI$3:$AI$42,,0)</f>
        <v>1316.2</v>
      </c>
      <c r="G14" s="2">
        <f t="shared" si="5"/>
        <v>1.6662868717559185</v>
      </c>
      <c r="K14">
        <f t="shared" si="3"/>
        <v>1979</v>
      </c>
      <c r="L14">
        <f>'1979-1998 prostate'!G2</f>
        <v>32.200000000000003</v>
      </c>
      <c r="M14">
        <f t="shared" si="1"/>
        <v>19.899999999999999</v>
      </c>
      <c r="P14">
        <f t="shared" si="4"/>
        <v>1979</v>
      </c>
      <c r="Q14">
        <f>_xlfn.XLOOKUP($P14&amp;$P$1&amp;Q$2,'1979-1998'!$N$3:$N$471,'1979-1998'!$W$3:$W$471,,0)</f>
        <v>25.2</v>
      </c>
      <c r="R14">
        <f>_xlfn.XLOOKUP($P14&amp;$P$1&amp;R$2,'1979-1998'!$N$3:$N$471,'1979-1998'!$W$3:$W$471,,0)</f>
        <v>21.8</v>
      </c>
      <c r="S14">
        <f>_xlfn.XLOOKUP($P14&amp;$P$1&amp;S$2,'1979-1998'!$N$3:$N$471,'1979-1998'!$W$3:$W$471,,0)</f>
        <v>22.8</v>
      </c>
      <c r="T14">
        <f>_xlfn.XLOOKUP($P14&amp;$P$1&amp;T$2,'1979-1998'!$N$3:$N$471,'1979-1998'!$W$3:$W$471,,0)</f>
        <v>24.9</v>
      </c>
      <c r="U14">
        <f>_xlfn.XLOOKUP($P14&amp;$P$1&amp;U$2,'1979-1998'!$N$3:$N$471,'1979-1998'!$W$3:$W$471,,0)</f>
        <v>31.4</v>
      </c>
      <c r="V14">
        <f>_xlfn.XLOOKUP($P14&amp;$P$1&amp;V$2,'1979-1998'!$N$3:$N$471,'1979-1998'!$W$3:$W$471,,0)</f>
        <v>44.7</v>
      </c>
      <c r="W14">
        <f>_xlfn.XLOOKUP($P14&amp;$P$1&amp;W$2,'1979-1998'!$N$3:$N$471,'1979-1998'!$W$3:$W$471,,0)</f>
        <v>47.6</v>
      </c>
    </row>
    <row r="15" spans="1:23" x14ac:dyDescent="0.35">
      <c r="A15">
        <f t="shared" si="2"/>
        <v>1980</v>
      </c>
      <c r="B15" s="2">
        <f>_xlfn.XLOOKUP($A15&amp;B$2,'1979-1998'!$J$3:$J$42,'1979-1998'!$I$3:$I$42,,0)</f>
        <v>5.7</v>
      </c>
      <c r="C15" s="2">
        <f>_xlfn.XLOOKUP($A15&amp;C$2,'1979-1998'!$J$3:$J$42,'1979-1998'!$I$3:$I$42,,0)</f>
        <v>19.899999999999999</v>
      </c>
      <c r="D15" s="2">
        <f t="shared" si="0"/>
        <v>3.4912280701754383</v>
      </c>
      <c r="E15">
        <f>_xlfn.XLOOKUP($A15&amp;E$2,'1979-1998'!$AA$3:$AA$42,'1979-1998'!$AI$3:$AI$42,,0)</f>
        <v>817.7</v>
      </c>
      <c r="F15">
        <f>_xlfn.XLOOKUP($A15&amp;F$2,'1979-1998'!$AA$3:$AA$42,'1979-1998'!$AI$3:$AI$42,,0)</f>
        <v>1347.6</v>
      </c>
      <c r="G15" s="2">
        <f t="shared" si="5"/>
        <v>1.648037177448942</v>
      </c>
      <c r="K15">
        <f t="shared" si="3"/>
        <v>1980</v>
      </c>
      <c r="L15">
        <f>'1979-1998 prostate'!G3</f>
        <v>32.799999999999997</v>
      </c>
      <c r="M15">
        <f t="shared" si="1"/>
        <v>19.899999999999999</v>
      </c>
      <c r="P15">
        <f t="shared" si="4"/>
        <v>1980</v>
      </c>
      <c r="Q15">
        <f>_xlfn.XLOOKUP($P15&amp;$P$1&amp;Q$2,'1979-1998'!$N$3:$N$471,'1979-1998'!$W$3:$W$471,,0)</f>
        <v>25</v>
      </c>
      <c r="R15">
        <f>_xlfn.XLOOKUP($P15&amp;$P$1&amp;R$2,'1979-1998'!$N$3:$N$471,'1979-1998'!$W$3:$W$471,,0)</f>
        <v>22.5</v>
      </c>
      <c r="S15">
        <f>_xlfn.XLOOKUP($P15&amp;$P$1&amp;S$2,'1979-1998'!$N$3:$N$471,'1979-1998'!$W$3:$W$471,,0)</f>
        <v>22.9</v>
      </c>
      <c r="T15">
        <f>_xlfn.XLOOKUP($P15&amp;$P$1&amp;T$2,'1979-1998'!$N$3:$N$471,'1979-1998'!$W$3:$W$471,,0)</f>
        <v>24.5</v>
      </c>
      <c r="U15">
        <f>_xlfn.XLOOKUP($P15&amp;$P$1&amp;U$2,'1979-1998'!$N$3:$N$471,'1979-1998'!$W$3:$W$471,,0)</f>
        <v>30.4</v>
      </c>
      <c r="V15">
        <f>_xlfn.XLOOKUP($P15&amp;$P$1&amp;V$2,'1979-1998'!$N$3:$N$471,'1979-1998'!$W$3:$W$471,,0)</f>
        <v>42.3</v>
      </c>
      <c r="W15">
        <f>_xlfn.XLOOKUP($P15&amp;$P$1&amp;W$2,'1979-1998'!$N$3:$N$471,'1979-1998'!$W$3:$W$471,,0)</f>
        <v>50.6</v>
      </c>
    </row>
    <row r="16" spans="1:23" x14ac:dyDescent="0.35">
      <c r="A16">
        <f t="shared" si="2"/>
        <v>1981</v>
      </c>
      <c r="B16" s="2">
        <f>_xlfn.XLOOKUP($A16&amp;B$2,'1979-1998'!$J$3:$J$42,'1979-1998'!$I$3:$I$42,,0)</f>
        <v>6</v>
      </c>
      <c r="C16" s="2">
        <f>_xlfn.XLOOKUP($A16&amp;C$2,'1979-1998'!$J$3:$J$42,'1979-1998'!$I$3:$I$42,,0)</f>
        <v>19.8</v>
      </c>
      <c r="D16" s="2">
        <f t="shared" si="0"/>
        <v>3.3000000000000003</v>
      </c>
      <c r="E16">
        <f>_xlfn.XLOOKUP($A16&amp;E$2,'1979-1998'!$AA$3:$AA$42,'1979-1998'!$AI$3:$AI$42,,0)</f>
        <v>792.7</v>
      </c>
      <c r="F16">
        <f>_xlfn.XLOOKUP($A16&amp;F$2,'1979-1998'!$AA$3:$AA$42,'1979-1998'!$AI$3:$AI$42,,0)</f>
        <v>1308.2</v>
      </c>
      <c r="G16" s="2">
        <f t="shared" si="5"/>
        <v>1.6503090702661789</v>
      </c>
      <c r="K16">
        <f t="shared" si="3"/>
        <v>1981</v>
      </c>
      <c r="L16">
        <f>'1979-1998 prostate'!G4</f>
        <v>32.700000000000003</v>
      </c>
      <c r="M16">
        <f t="shared" si="1"/>
        <v>19.8</v>
      </c>
      <c r="P16">
        <f t="shared" si="4"/>
        <v>1981</v>
      </c>
      <c r="Q16">
        <f>_xlfn.XLOOKUP($P16&amp;$P$1&amp;Q$2,'1979-1998'!$N$3:$N$471,'1979-1998'!$W$3:$W$471,,0)</f>
        <v>25.4</v>
      </c>
      <c r="R16">
        <f>_xlfn.XLOOKUP($P16&amp;$P$1&amp;R$2,'1979-1998'!$N$3:$N$471,'1979-1998'!$W$3:$W$471,,0)</f>
        <v>23.2</v>
      </c>
      <c r="S16">
        <f>_xlfn.XLOOKUP($P16&amp;$P$1&amp;S$2,'1979-1998'!$N$3:$N$471,'1979-1998'!$W$3:$W$471,,0)</f>
        <v>22.5</v>
      </c>
      <c r="T16">
        <f>_xlfn.XLOOKUP($P16&amp;$P$1&amp;T$2,'1979-1998'!$N$3:$N$471,'1979-1998'!$W$3:$W$471,,0)</f>
        <v>25</v>
      </c>
      <c r="U16">
        <f>_xlfn.XLOOKUP($P16&amp;$P$1&amp;U$2,'1979-1998'!$N$3:$N$471,'1979-1998'!$W$3:$W$471,,0)</f>
        <v>28.4</v>
      </c>
      <c r="V16">
        <f>_xlfn.XLOOKUP($P16&amp;$P$1&amp;V$2,'1979-1998'!$N$3:$N$471,'1979-1998'!$W$3:$W$471,,0)</f>
        <v>41.4</v>
      </c>
      <c r="W16">
        <f>_xlfn.XLOOKUP($P16&amp;$P$1&amp;W$2,'1979-1998'!$N$3:$N$471,'1979-1998'!$W$3:$W$471,,0)</f>
        <v>50.5</v>
      </c>
    </row>
    <row r="17" spans="1:23" x14ac:dyDescent="0.35">
      <c r="A17">
        <f t="shared" si="2"/>
        <v>1982</v>
      </c>
      <c r="B17" s="2">
        <f>_xlfn.XLOOKUP($A17&amp;B$2,'1979-1998'!$J$3:$J$42,'1979-1998'!$I$3:$I$42,,0)</f>
        <v>5.8</v>
      </c>
      <c r="C17" s="2">
        <f>_xlfn.XLOOKUP($A17&amp;C$2,'1979-1998'!$J$3:$J$42,'1979-1998'!$I$3:$I$42,,0)</f>
        <v>20.399999999999999</v>
      </c>
      <c r="D17" s="2">
        <f t="shared" si="0"/>
        <v>3.5172413793103448</v>
      </c>
      <c r="E17">
        <f>_xlfn.XLOOKUP($A17&amp;E$2,'1979-1998'!$AA$3:$AA$42,'1979-1998'!$AI$3:$AI$42,,0)</f>
        <v>776.4</v>
      </c>
      <c r="F17">
        <f>_xlfn.XLOOKUP($A17&amp;F$2,'1979-1998'!$AA$3:$AA$42,'1979-1998'!$AI$3:$AI$42,,0)</f>
        <v>1279.9000000000001</v>
      </c>
      <c r="G17" s="2">
        <f t="shared" si="5"/>
        <v>1.648505924781041</v>
      </c>
      <c r="K17">
        <f t="shared" si="3"/>
        <v>1982</v>
      </c>
      <c r="L17">
        <f>'1979-1998 prostate'!G5</f>
        <v>32.9</v>
      </c>
      <c r="M17">
        <f t="shared" si="1"/>
        <v>20.399999999999999</v>
      </c>
      <c r="P17">
        <f t="shared" si="4"/>
        <v>1982</v>
      </c>
      <c r="Q17">
        <f>_xlfn.XLOOKUP($P17&amp;$P$1&amp;Q$2,'1979-1998'!$N$3:$N$471,'1979-1998'!$W$3:$W$471,,0)</f>
        <v>25.2</v>
      </c>
      <c r="R17">
        <f>_xlfn.XLOOKUP($P17&amp;$P$1&amp;R$2,'1979-1998'!$N$3:$N$471,'1979-1998'!$W$3:$W$471,,0)</f>
        <v>22.6</v>
      </c>
      <c r="S17">
        <f>_xlfn.XLOOKUP($P17&amp;$P$1&amp;S$2,'1979-1998'!$N$3:$N$471,'1979-1998'!$W$3:$W$471,,0)</f>
        <v>24.1</v>
      </c>
      <c r="T17">
        <f>_xlfn.XLOOKUP($P17&amp;$P$1&amp;T$2,'1979-1998'!$N$3:$N$471,'1979-1998'!$W$3:$W$471,,0)</f>
        <v>26.3</v>
      </c>
      <c r="U17">
        <f>_xlfn.XLOOKUP($P17&amp;$P$1&amp;U$2,'1979-1998'!$N$3:$N$471,'1979-1998'!$W$3:$W$471,,0)</f>
        <v>31.2</v>
      </c>
      <c r="V17">
        <f>_xlfn.XLOOKUP($P17&amp;$P$1&amp;V$2,'1979-1998'!$N$3:$N$471,'1979-1998'!$W$3:$W$471,,0)</f>
        <v>45.3</v>
      </c>
      <c r="W17">
        <f>_xlfn.XLOOKUP($P17&amp;$P$1&amp;W$2,'1979-1998'!$N$3:$N$471,'1979-1998'!$W$3:$W$471,,0)</f>
        <v>50.7</v>
      </c>
    </row>
    <row r="18" spans="1:23" x14ac:dyDescent="0.35">
      <c r="A18">
        <f t="shared" si="2"/>
        <v>1983</v>
      </c>
      <c r="B18" s="2">
        <f>_xlfn.XLOOKUP($A18&amp;B$2,'1979-1998'!$J$3:$J$42,'1979-1998'!$I$3:$I$42,,0)</f>
        <v>5.6</v>
      </c>
      <c r="C18" s="2">
        <f>_xlfn.XLOOKUP($A18&amp;C$2,'1979-1998'!$J$3:$J$42,'1979-1998'!$I$3:$I$42,,0)</f>
        <v>20.399999999999999</v>
      </c>
      <c r="D18" s="2">
        <f t="shared" si="0"/>
        <v>3.6428571428571428</v>
      </c>
      <c r="E18">
        <f>_xlfn.XLOOKUP($A18&amp;E$2,'1979-1998'!$AA$3:$AA$42,'1979-1998'!$AI$3:$AI$42,,0)</f>
        <v>783.3</v>
      </c>
      <c r="F18">
        <f>_xlfn.XLOOKUP($A18&amp;F$2,'1979-1998'!$AA$3:$AA$42,'1979-1998'!$AI$3:$AI$42,,0)</f>
        <v>1284.4000000000001</v>
      </c>
      <c r="G18" s="2">
        <f t="shared" si="5"/>
        <v>1.6397293501851145</v>
      </c>
      <c r="K18">
        <f t="shared" si="3"/>
        <v>1983</v>
      </c>
      <c r="L18">
        <f>'1979-1998 prostate'!G6</f>
        <v>33.4</v>
      </c>
      <c r="M18">
        <f t="shared" si="1"/>
        <v>20.399999999999999</v>
      </c>
      <c r="P18">
        <f t="shared" si="4"/>
        <v>1983</v>
      </c>
      <c r="Q18">
        <f>_xlfn.XLOOKUP($P18&amp;$P$1&amp;Q$2,'1979-1998'!$N$3:$N$471,'1979-1998'!$W$3:$W$471,,0)</f>
        <v>25.1</v>
      </c>
      <c r="R18">
        <f>_xlfn.XLOOKUP($P18&amp;$P$1&amp;R$2,'1979-1998'!$N$3:$N$471,'1979-1998'!$W$3:$W$471,,0)</f>
        <v>22</v>
      </c>
      <c r="S18">
        <f>_xlfn.XLOOKUP($P18&amp;$P$1&amp;S$2,'1979-1998'!$N$3:$N$471,'1979-1998'!$W$3:$W$471,,0)</f>
        <v>23.9</v>
      </c>
      <c r="T18">
        <f>_xlfn.XLOOKUP($P18&amp;$P$1&amp;T$2,'1979-1998'!$N$3:$N$471,'1979-1998'!$W$3:$W$471,,0)</f>
        <v>25.9</v>
      </c>
      <c r="U18">
        <f>_xlfn.XLOOKUP($P18&amp;$P$1&amp;U$2,'1979-1998'!$N$3:$N$471,'1979-1998'!$W$3:$W$471,,0)</f>
        <v>31.5</v>
      </c>
      <c r="V18">
        <f>_xlfn.XLOOKUP($P18&amp;$P$1&amp;V$2,'1979-1998'!$N$3:$N$471,'1979-1998'!$W$3:$W$471,,0)</f>
        <v>49.2</v>
      </c>
      <c r="W18">
        <f>_xlfn.XLOOKUP($P18&amp;$P$1&amp;W$2,'1979-1998'!$N$3:$N$471,'1979-1998'!$W$3:$W$471,,0)</f>
        <v>54.2</v>
      </c>
    </row>
    <row r="19" spans="1:23" x14ac:dyDescent="0.35">
      <c r="A19">
        <f t="shared" si="2"/>
        <v>1984</v>
      </c>
      <c r="B19" s="2">
        <f>_xlfn.XLOOKUP($A19&amp;B$2,'1979-1998'!$J$3:$J$42,'1979-1998'!$I$3:$I$42,,0)</f>
        <v>5.6</v>
      </c>
      <c r="C19" s="2">
        <f>_xlfn.XLOOKUP($A19&amp;C$2,'1979-1998'!$J$3:$J$42,'1979-1998'!$I$3:$I$42,,0)</f>
        <v>20.9</v>
      </c>
      <c r="D19" s="2">
        <f t="shared" si="0"/>
        <v>3.7321428571428572</v>
      </c>
      <c r="E19">
        <f>_xlfn.XLOOKUP($A19&amp;E$2,'1979-1998'!$AA$3:$AA$42,'1979-1998'!$AI$3:$AI$42,,0)</f>
        <v>779.4</v>
      </c>
      <c r="F19">
        <f>_xlfn.XLOOKUP($A19&amp;F$2,'1979-1998'!$AA$3:$AA$42,'1979-1998'!$AI$3:$AI$42,,0)</f>
        <v>1271</v>
      </c>
      <c r="G19" s="2">
        <f t="shared" si="5"/>
        <v>1.6307415960995637</v>
      </c>
      <c r="K19">
        <f t="shared" si="3"/>
        <v>1984</v>
      </c>
      <c r="L19">
        <f>'1979-1998 prostate'!G7</f>
        <v>33.6</v>
      </c>
      <c r="M19">
        <f t="shared" si="1"/>
        <v>20.9</v>
      </c>
      <c r="P19">
        <f t="shared" si="4"/>
        <v>1984</v>
      </c>
      <c r="Q19">
        <f>_xlfn.XLOOKUP($P19&amp;$P$1&amp;Q$2,'1979-1998'!$N$3:$N$471,'1979-1998'!$W$3:$W$471,,0)</f>
        <v>25.1</v>
      </c>
      <c r="R19">
        <f>_xlfn.XLOOKUP($P19&amp;$P$1&amp;R$2,'1979-1998'!$N$3:$N$471,'1979-1998'!$W$3:$W$471,,0)</f>
        <v>22.7</v>
      </c>
      <c r="S19">
        <f>_xlfn.XLOOKUP($P19&amp;$P$1&amp;S$2,'1979-1998'!$N$3:$N$471,'1979-1998'!$W$3:$W$471,,0)</f>
        <v>23.7</v>
      </c>
      <c r="T19">
        <f>_xlfn.XLOOKUP($P19&amp;$P$1&amp;T$2,'1979-1998'!$N$3:$N$471,'1979-1998'!$W$3:$W$471,,0)</f>
        <v>27.4</v>
      </c>
      <c r="U19">
        <f>_xlfn.XLOOKUP($P19&amp;$P$1&amp;U$2,'1979-1998'!$N$3:$N$471,'1979-1998'!$W$3:$W$471,,0)</f>
        <v>33.9</v>
      </c>
      <c r="V19">
        <f>_xlfn.XLOOKUP($P19&amp;$P$1&amp;V$2,'1979-1998'!$N$3:$N$471,'1979-1998'!$W$3:$W$471,,0)</f>
        <v>48.5</v>
      </c>
      <c r="W19">
        <f>_xlfn.XLOOKUP($P19&amp;$P$1&amp;W$2,'1979-1998'!$N$3:$N$471,'1979-1998'!$W$3:$W$471,,0)</f>
        <v>52.2</v>
      </c>
    </row>
    <row r="20" spans="1:23" x14ac:dyDescent="0.35">
      <c r="A20">
        <f t="shared" si="2"/>
        <v>1985</v>
      </c>
      <c r="B20" s="2">
        <f>_xlfn.XLOOKUP($A20&amp;B$2,'1979-1998'!$J$3:$J$42,'1979-1998'!$I$3:$I$42,,0)</f>
        <v>5.3</v>
      </c>
      <c r="C20" s="2">
        <f>_xlfn.XLOOKUP($A20&amp;C$2,'1979-1998'!$J$3:$J$42,'1979-1998'!$I$3:$I$42,,0)</f>
        <v>21.1</v>
      </c>
      <c r="D20" s="2">
        <f t="shared" si="0"/>
        <v>3.9811320754716983</v>
      </c>
      <c r="E20">
        <f>_xlfn.XLOOKUP($A20&amp;E$2,'1979-1998'!$AA$3:$AA$42,'1979-1998'!$AI$3:$AI$42,,0)</f>
        <v>784.2</v>
      </c>
      <c r="F20">
        <f>_xlfn.XLOOKUP($A20&amp;F$2,'1979-1998'!$AA$3:$AA$42,'1979-1998'!$AI$3:$AI$42,,0)</f>
        <v>1277.5999999999999</v>
      </c>
      <c r="G20" s="2">
        <f t="shared" si="5"/>
        <v>1.6291762305534301</v>
      </c>
      <c r="K20">
        <f t="shared" si="3"/>
        <v>1985</v>
      </c>
      <c r="L20">
        <f>'1979-1998 prostate'!G8</f>
        <v>33.4</v>
      </c>
      <c r="M20">
        <f t="shared" si="1"/>
        <v>21.1</v>
      </c>
      <c r="P20">
        <f t="shared" si="4"/>
        <v>1985</v>
      </c>
      <c r="Q20">
        <f>_xlfn.XLOOKUP($P20&amp;$P$1&amp;Q$2,'1979-1998'!$N$3:$N$471,'1979-1998'!$W$3:$W$471,,0)</f>
        <v>24.7</v>
      </c>
      <c r="R20">
        <f>_xlfn.XLOOKUP($P20&amp;$P$1&amp;R$2,'1979-1998'!$N$3:$N$471,'1979-1998'!$W$3:$W$471,,0)</f>
        <v>22.3</v>
      </c>
      <c r="S20">
        <f>_xlfn.XLOOKUP($P20&amp;$P$1&amp;S$2,'1979-1998'!$N$3:$N$471,'1979-1998'!$W$3:$W$471,,0)</f>
        <v>23.6</v>
      </c>
      <c r="T20">
        <f>_xlfn.XLOOKUP($P20&amp;$P$1&amp;T$2,'1979-1998'!$N$3:$N$471,'1979-1998'!$W$3:$W$471,,0)</f>
        <v>27.1</v>
      </c>
      <c r="U20">
        <f>_xlfn.XLOOKUP($P20&amp;$P$1&amp;U$2,'1979-1998'!$N$3:$N$471,'1979-1998'!$W$3:$W$471,,0)</f>
        <v>33.9</v>
      </c>
      <c r="V20">
        <f>_xlfn.XLOOKUP($P20&amp;$P$1&amp;V$2,'1979-1998'!$N$3:$N$471,'1979-1998'!$W$3:$W$471,,0)</f>
        <v>53.1</v>
      </c>
      <c r="W20">
        <f>_xlfn.XLOOKUP($P20&amp;$P$1&amp;W$2,'1979-1998'!$N$3:$N$471,'1979-1998'!$W$3:$W$471,,0)</f>
        <v>56.2</v>
      </c>
    </row>
    <row r="21" spans="1:23" x14ac:dyDescent="0.35">
      <c r="A21">
        <f t="shared" si="2"/>
        <v>1986</v>
      </c>
      <c r="B21" s="2">
        <f>_xlfn.XLOOKUP($A21&amp;B$2,'1979-1998'!$J$3:$J$42,'1979-1998'!$I$3:$I$42,,0)</f>
        <v>5.5</v>
      </c>
      <c r="C21" s="2">
        <f>_xlfn.XLOOKUP($A21&amp;C$2,'1979-1998'!$J$3:$J$42,'1979-1998'!$I$3:$I$42,,0)</f>
        <v>21.8</v>
      </c>
      <c r="D21" s="2">
        <f t="shared" si="0"/>
        <v>3.9636363636363638</v>
      </c>
      <c r="E21">
        <f>_xlfn.XLOOKUP($A21&amp;E$2,'1979-1998'!$AA$3:$AA$42,'1979-1998'!$AI$3:$AI$42,,0)</f>
        <v>778.5</v>
      </c>
      <c r="F21">
        <f>_xlfn.XLOOKUP($A21&amp;F$2,'1979-1998'!$AA$3:$AA$42,'1979-1998'!$AI$3:$AI$42,,0)</f>
        <v>1261.5</v>
      </c>
      <c r="G21" s="2">
        <f t="shared" si="5"/>
        <v>1.6204238921001928</v>
      </c>
      <c r="K21">
        <f t="shared" si="3"/>
        <v>1986</v>
      </c>
      <c r="L21">
        <f>'1979-1998 prostate'!G9</f>
        <v>34.4</v>
      </c>
      <c r="M21">
        <f t="shared" si="1"/>
        <v>21.8</v>
      </c>
      <c r="P21">
        <f t="shared" si="4"/>
        <v>1986</v>
      </c>
      <c r="Q21">
        <f>_xlfn.XLOOKUP($P21&amp;$P$1&amp;Q$2,'1979-1998'!$N$3:$N$471,'1979-1998'!$W$3:$W$471,,0)</f>
        <v>25.8</v>
      </c>
      <c r="R21">
        <f>_xlfn.XLOOKUP($P21&amp;$P$1&amp;R$2,'1979-1998'!$N$3:$N$471,'1979-1998'!$W$3:$W$471,,0)</f>
        <v>23</v>
      </c>
      <c r="S21">
        <f>_xlfn.XLOOKUP($P21&amp;$P$1&amp;S$2,'1979-1998'!$N$3:$N$471,'1979-1998'!$W$3:$W$471,,0)</f>
        <v>24.6</v>
      </c>
      <c r="T21">
        <f>_xlfn.XLOOKUP($P21&amp;$P$1&amp;T$2,'1979-1998'!$N$3:$N$471,'1979-1998'!$W$3:$W$471,,0)</f>
        <v>27</v>
      </c>
      <c r="U21">
        <f>_xlfn.XLOOKUP($P21&amp;$P$1&amp;U$2,'1979-1998'!$N$3:$N$471,'1979-1998'!$W$3:$W$471,,0)</f>
        <v>36.299999999999997</v>
      </c>
      <c r="V21">
        <f>_xlfn.XLOOKUP($P21&amp;$P$1&amp;V$2,'1979-1998'!$N$3:$N$471,'1979-1998'!$W$3:$W$471,,0)</f>
        <v>54.9</v>
      </c>
      <c r="W21">
        <f>_xlfn.XLOOKUP($P21&amp;$P$1&amp;W$2,'1979-1998'!$N$3:$N$471,'1979-1998'!$W$3:$W$471,,0)</f>
        <v>62.1</v>
      </c>
    </row>
    <row r="22" spans="1:23" x14ac:dyDescent="0.35">
      <c r="A22">
        <f t="shared" si="2"/>
        <v>1987</v>
      </c>
      <c r="B22" s="2">
        <f>_xlfn.XLOOKUP($A22&amp;B$2,'1979-1998'!$J$3:$J$42,'1979-1998'!$I$3:$I$42,,0)</f>
        <v>5.3</v>
      </c>
      <c r="C22" s="2">
        <f>_xlfn.XLOOKUP($A22&amp;C$2,'1979-1998'!$J$3:$J$42,'1979-1998'!$I$3:$I$42,,0)</f>
        <v>21.7</v>
      </c>
      <c r="D22" s="2">
        <f t="shared" si="0"/>
        <v>4.0943396226415096</v>
      </c>
      <c r="E22">
        <f>_xlfn.XLOOKUP($A22&amp;E$2,'1979-1998'!$AA$3:$AA$42,'1979-1998'!$AI$3:$AI$42,,0)</f>
        <v>773.8</v>
      </c>
      <c r="F22">
        <f>_xlfn.XLOOKUP($A22&amp;F$2,'1979-1998'!$AA$3:$AA$42,'1979-1998'!$AI$3:$AI$42,,0)</f>
        <v>1245.7</v>
      </c>
      <c r="G22" s="2">
        <f t="shared" si="5"/>
        <v>1.6098475058154564</v>
      </c>
      <c r="K22">
        <f t="shared" si="3"/>
        <v>1987</v>
      </c>
      <c r="L22">
        <f>'1979-1998 prostate'!G10</f>
        <v>34.6</v>
      </c>
      <c r="M22">
        <f t="shared" si="1"/>
        <v>21.7</v>
      </c>
      <c r="P22">
        <f t="shared" si="4"/>
        <v>1987</v>
      </c>
      <c r="Q22">
        <f>_xlfn.XLOOKUP($P22&amp;$P$1&amp;Q$2,'1979-1998'!$N$3:$N$471,'1979-1998'!$W$3:$W$471,,0)</f>
        <v>25.1</v>
      </c>
      <c r="R22">
        <f>_xlfn.XLOOKUP($P22&amp;$P$1&amp;R$2,'1979-1998'!$N$3:$N$471,'1979-1998'!$W$3:$W$471,,0)</f>
        <v>23</v>
      </c>
      <c r="S22">
        <f>_xlfn.XLOOKUP($P22&amp;$P$1&amp;S$2,'1979-1998'!$N$3:$N$471,'1979-1998'!$W$3:$W$471,,0)</f>
        <v>23.9</v>
      </c>
      <c r="T22">
        <f>_xlfn.XLOOKUP($P22&amp;$P$1&amp;T$2,'1979-1998'!$N$3:$N$471,'1979-1998'!$W$3:$W$471,,0)</f>
        <v>27</v>
      </c>
      <c r="U22">
        <f>_xlfn.XLOOKUP($P22&amp;$P$1&amp;U$2,'1979-1998'!$N$3:$N$471,'1979-1998'!$W$3:$W$471,,0)</f>
        <v>35.799999999999997</v>
      </c>
      <c r="V22">
        <f>_xlfn.XLOOKUP($P22&amp;$P$1&amp;V$2,'1979-1998'!$N$3:$N$471,'1979-1998'!$W$3:$W$471,,0)</f>
        <v>57.2</v>
      </c>
      <c r="W22">
        <f>_xlfn.XLOOKUP($P22&amp;$P$1&amp;W$2,'1979-1998'!$N$3:$N$471,'1979-1998'!$W$3:$W$471,,0)</f>
        <v>67.5</v>
      </c>
    </row>
    <row r="23" spans="1:23" x14ac:dyDescent="0.35">
      <c r="A23">
        <f t="shared" si="2"/>
        <v>1988</v>
      </c>
      <c r="B23" s="2">
        <f>_xlfn.XLOOKUP($A23&amp;B$2,'1979-1998'!$J$3:$J$42,'1979-1998'!$I$3:$I$42,,0)</f>
        <v>5.0999999999999996</v>
      </c>
      <c r="C23" s="2">
        <f>_xlfn.XLOOKUP($A23&amp;C$2,'1979-1998'!$J$3:$J$42,'1979-1998'!$I$3:$I$42,,0)</f>
        <v>21.2</v>
      </c>
      <c r="D23" s="2">
        <f t="shared" si="0"/>
        <v>4.1568627450980395</v>
      </c>
      <c r="E23">
        <f>_xlfn.XLOOKUP($A23&amp;E$2,'1979-1998'!$AA$3:$AA$42,'1979-1998'!$AI$3:$AI$42,,0)</f>
        <v>780.5</v>
      </c>
      <c r="F23">
        <f>_xlfn.XLOOKUP($A23&amp;F$2,'1979-1998'!$AA$3:$AA$42,'1979-1998'!$AI$3:$AI$42,,0)</f>
        <v>1250</v>
      </c>
      <c r="G23" s="2">
        <f t="shared" si="5"/>
        <v>1.6015374759769379</v>
      </c>
      <c r="K23">
        <f t="shared" si="3"/>
        <v>1988</v>
      </c>
      <c r="L23">
        <f>'1979-1998 prostate'!G11</f>
        <v>35.4</v>
      </c>
      <c r="M23">
        <f t="shared" si="1"/>
        <v>21.2</v>
      </c>
      <c r="P23">
        <f t="shared" si="4"/>
        <v>1988</v>
      </c>
      <c r="Q23">
        <f>_xlfn.XLOOKUP($P23&amp;$P$1&amp;Q$2,'1979-1998'!$N$3:$N$471,'1979-1998'!$W$3:$W$471,,0)</f>
        <v>25.4</v>
      </c>
      <c r="R23">
        <f>_xlfn.XLOOKUP($P23&amp;$P$1&amp;R$2,'1979-1998'!$N$3:$N$471,'1979-1998'!$W$3:$W$471,,0)</f>
        <v>22.9</v>
      </c>
      <c r="S23">
        <f>_xlfn.XLOOKUP($P23&amp;$P$1&amp;S$2,'1979-1998'!$N$3:$N$471,'1979-1998'!$W$3:$W$471,,0)</f>
        <v>21.9</v>
      </c>
      <c r="T23">
        <f>_xlfn.XLOOKUP($P23&amp;$P$1&amp;T$2,'1979-1998'!$N$3:$N$471,'1979-1998'!$W$3:$W$471,,0)</f>
        <v>25.5</v>
      </c>
      <c r="U23">
        <f>_xlfn.XLOOKUP($P23&amp;$P$1&amp;U$2,'1979-1998'!$N$3:$N$471,'1979-1998'!$W$3:$W$471,,0)</f>
        <v>34</v>
      </c>
      <c r="V23">
        <f>_xlfn.XLOOKUP($P23&amp;$P$1&amp;V$2,'1979-1998'!$N$3:$N$471,'1979-1998'!$W$3:$W$471,,0)</f>
        <v>57.3</v>
      </c>
      <c r="W23">
        <f>_xlfn.XLOOKUP($P23&amp;$P$1&amp;W$2,'1979-1998'!$N$3:$N$471,'1979-1998'!$W$3:$W$471,,0)</f>
        <v>61.5</v>
      </c>
    </row>
    <row r="24" spans="1:23" x14ac:dyDescent="0.35">
      <c r="A24">
        <f t="shared" si="2"/>
        <v>1989</v>
      </c>
      <c r="B24" s="2">
        <f>_xlfn.XLOOKUP($A24&amp;B$2,'1979-1998'!$J$3:$J$42,'1979-1998'!$I$3:$I$42,,0)</f>
        <v>4.9000000000000004</v>
      </c>
      <c r="C24" s="2">
        <f>_xlfn.XLOOKUP($A24&amp;C$2,'1979-1998'!$J$3:$J$42,'1979-1998'!$I$3:$I$42,,0)</f>
        <v>21</v>
      </c>
      <c r="D24" s="2">
        <f t="shared" si="0"/>
        <v>4.2857142857142856</v>
      </c>
      <c r="E24">
        <f>_xlfn.XLOOKUP($A24&amp;E$2,'1979-1998'!$AA$3:$AA$42,'1979-1998'!$AI$3:$AI$42,,0)</f>
        <v>761.3</v>
      </c>
      <c r="F24">
        <f>_xlfn.XLOOKUP($A24&amp;F$2,'1979-1998'!$AA$3:$AA$42,'1979-1998'!$AI$3:$AI$42,,0)</f>
        <v>1214.2</v>
      </c>
      <c r="G24" s="2">
        <f t="shared" si="5"/>
        <v>1.5949034546171026</v>
      </c>
      <c r="K24">
        <f t="shared" si="3"/>
        <v>1989</v>
      </c>
      <c r="L24">
        <f>'1979-1998 prostate'!G12</f>
        <v>36.6</v>
      </c>
      <c r="M24">
        <f t="shared" si="1"/>
        <v>21</v>
      </c>
      <c r="P24">
        <f t="shared" si="4"/>
        <v>1989</v>
      </c>
      <c r="Q24">
        <f>_xlfn.XLOOKUP($P24&amp;$P$1&amp;Q$2,'1979-1998'!$N$3:$N$471,'1979-1998'!$W$3:$W$471,,0)</f>
        <v>24.7</v>
      </c>
      <c r="R24">
        <f>_xlfn.XLOOKUP($P24&amp;$P$1&amp;R$2,'1979-1998'!$N$3:$N$471,'1979-1998'!$W$3:$W$471,,0)</f>
        <v>22.8</v>
      </c>
      <c r="S24">
        <f>_xlfn.XLOOKUP($P24&amp;$P$1&amp;S$2,'1979-1998'!$N$3:$N$471,'1979-1998'!$W$3:$W$471,,0)</f>
        <v>22.6</v>
      </c>
      <c r="T24">
        <f>_xlfn.XLOOKUP($P24&amp;$P$1&amp;T$2,'1979-1998'!$N$3:$N$471,'1979-1998'!$W$3:$W$471,,0)</f>
        <v>25.1</v>
      </c>
      <c r="U24">
        <f>_xlfn.XLOOKUP($P24&amp;$P$1&amp;U$2,'1979-1998'!$N$3:$N$471,'1979-1998'!$W$3:$W$471,,0)</f>
        <v>34.200000000000003</v>
      </c>
      <c r="V24">
        <f>_xlfn.XLOOKUP($P24&amp;$P$1&amp;V$2,'1979-1998'!$N$3:$N$471,'1979-1998'!$W$3:$W$471,,0)</f>
        <v>51.5</v>
      </c>
      <c r="W24">
        <f>_xlfn.XLOOKUP($P24&amp;$P$1&amp;W$2,'1979-1998'!$N$3:$N$471,'1979-1998'!$W$3:$W$471,,0)</f>
        <v>68.2</v>
      </c>
    </row>
    <row r="25" spans="1:23" x14ac:dyDescent="0.35">
      <c r="A25">
        <f t="shared" si="2"/>
        <v>1990</v>
      </c>
      <c r="B25" s="2">
        <f>_xlfn.XLOOKUP($A25&amp;B$2,'1979-1998'!$J$3:$J$42,'1979-1998'!$I$3:$I$42,,0)</f>
        <v>4.9000000000000004</v>
      </c>
      <c r="C25" s="2">
        <f>_xlfn.XLOOKUP($A25&amp;C$2,'1979-1998'!$J$3:$J$42,'1979-1998'!$I$3:$I$42,,0)</f>
        <v>21.5</v>
      </c>
      <c r="D25" s="2">
        <f t="shared" si="0"/>
        <v>4.3877551020408161</v>
      </c>
      <c r="E25">
        <f>_xlfn.XLOOKUP($A25&amp;E$2,'1979-1998'!$AA$3:$AA$42,'1979-1998'!$AI$3:$AI$42,,0)</f>
        <v>750.3</v>
      </c>
      <c r="F25">
        <f>_xlfn.XLOOKUP($A25&amp;F$2,'1979-1998'!$AA$3:$AA$42,'1979-1998'!$AI$3:$AI$42,,0)</f>
        <v>1202</v>
      </c>
      <c r="G25" s="2">
        <f t="shared" si="5"/>
        <v>1.6020258563241372</v>
      </c>
      <c r="K25">
        <f t="shared" si="3"/>
        <v>1990</v>
      </c>
      <c r="L25">
        <f>'1979-1998 prostate'!G13</f>
        <v>38.4</v>
      </c>
      <c r="M25">
        <f t="shared" si="1"/>
        <v>21.5</v>
      </c>
      <c r="P25">
        <f t="shared" si="4"/>
        <v>1990</v>
      </c>
      <c r="Q25">
        <f>_xlfn.XLOOKUP($P25&amp;$P$1&amp;Q$2,'1979-1998'!$N$3:$N$471,'1979-1998'!$W$3:$W$471,,0)</f>
        <v>24.8</v>
      </c>
      <c r="R25">
        <f>_xlfn.XLOOKUP($P25&amp;$P$1&amp;R$2,'1979-1998'!$N$3:$N$471,'1979-1998'!$W$3:$W$471,,0)</f>
        <v>23.9</v>
      </c>
      <c r="S25">
        <f>_xlfn.XLOOKUP($P25&amp;$P$1&amp;S$2,'1979-1998'!$N$3:$N$471,'1979-1998'!$W$3:$W$471,,0)</f>
        <v>23.2</v>
      </c>
      <c r="T25">
        <f>_xlfn.XLOOKUP($P25&amp;$P$1&amp;T$2,'1979-1998'!$N$3:$N$471,'1979-1998'!$W$3:$W$471,,0)</f>
        <v>25.7</v>
      </c>
      <c r="U25">
        <f>_xlfn.XLOOKUP($P25&amp;$P$1&amp;U$2,'1979-1998'!$N$3:$N$471,'1979-1998'!$W$3:$W$471,,0)</f>
        <v>32.200000000000003</v>
      </c>
      <c r="V25">
        <f>_xlfn.XLOOKUP($P25&amp;$P$1&amp;V$2,'1979-1998'!$N$3:$N$471,'1979-1998'!$W$3:$W$471,,0)</f>
        <v>56.1</v>
      </c>
      <c r="W25">
        <f>_xlfn.XLOOKUP($P25&amp;$P$1&amp;W$2,'1979-1998'!$N$3:$N$471,'1979-1998'!$W$3:$W$471,,0)</f>
        <v>65.900000000000006</v>
      </c>
    </row>
    <row r="26" spans="1:23" x14ac:dyDescent="0.35">
      <c r="A26">
        <f t="shared" si="2"/>
        <v>1991</v>
      </c>
      <c r="B26" s="2">
        <f>_xlfn.XLOOKUP($A26&amp;B$2,'1979-1998'!$J$3:$J$42,'1979-1998'!$I$3:$I$42,,0)</f>
        <v>4.7</v>
      </c>
      <c r="C26" s="2">
        <f>_xlfn.XLOOKUP($A26&amp;C$2,'1979-1998'!$J$3:$J$42,'1979-1998'!$I$3:$I$42,,0)</f>
        <v>21.2</v>
      </c>
      <c r="D26" s="2">
        <f t="shared" si="0"/>
        <v>4.5106382978723403</v>
      </c>
      <c r="E26">
        <f>_xlfn.XLOOKUP($A26&amp;E$2,'1979-1998'!$AA$3:$AA$42,'1979-1998'!$AI$3:$AI$42,,0)</f>
        <v>737.9</v>
      </c>
      <c r="F26">
        <f>_xlfn.XLOOKUP($A26&amp;F$2,'1979-1998'!$AA$3:$AA$42,'1979-1998'!$AI$3:$AI$42,,0)</f>
        <v>1180.2</v>
      </c>
      <c r="G26" s="2">
        <f t="shared" si="5"/>
        <v>1.5994037132402765</v>
      </c>
      <c r="K26">
        <f t="shared" si="3"/>
        <v>1991</v>
      </c>
      <c r="L26">
        <f>'1979-1998 prostate'!G14</f>
        <v>38.9</v>
      </c>
      <c r="M26">
        <f t="shared" si="1"/>
        <v>21.2</v>
      </c>
      <c r="P26">
        <f t="shared" si="4"/>
        <v>1991</v>
      </c>
      <c r="Q26">
        <f>_xlfn.XLOOKUP($P26&amp;$P$1&amp;Q$2,'1979-1998'!$N$3:$N$471,'1979-1998'!$W$3:$W$471,,0)</f>
        <v>24.8</v>
      </c>
      <c r="R26">
        <f>_xlfn.XLOOKUP($P26&amp;$P$1&amp;R$2,'1979-1998'!$N$3:$N$471,'1979-1998'!$W$3:$W$471,,0)</f>
        <v>23</v>
      </c>
      <c r="S26">
        <f>_xlfn.XLOOKUP($P26&amp;$P$1&amp;S$2,'1979-1998'!$N$3:$N$471,'1979-1998'!$W$3:$W$471,,0)</f>
        <v>23.6</v>
      </c>
      <c r="T26">
        <f>_xlfn.XLOOKUP($P26&amp;$P$1&amp;T$2,'1979-1998'!$N$3:$N$471,'1979-1998'!$W$3:$W$471,,0)</f>
        <v>25.3</v>
      </c>
      <c r="U26">
        <f>_xlfn.XLOOKUP($P26&amp;$P$1&amp;U$2,'1979-1998'!$N$3:$N$471,'1979-1998'!$W$3:$W$471,,0)</f>
        <v>30.7</v>
      </c>
      <c r="V26">
        <f>_xlfn.XLOOKUP($P26&amp;$P$1&amp;V$2,'1979-1998'!$N$3:$N$471,'1979-1998'!$W$3:$W$471,,0)</f>
        <v>53</v>
      </c>
      <c r="W26">
        <f>_xlfn.XLOOKUP($P26&amp;$P$1&amp;W$2,'1979-1998'!$N$3:$N$471,'1979-1998'!$W$3:$W$471,,0)</f>
        <v>69.5</v>
      </c>
    </row>
    <row r="27" spans="1:23" x14ac:dyDescent="0.35">
      <c r="A27">
        <f t="shared" si="2"/>
        <v>1992</v>
      </c>
      <c r="B27" s="2">
        <f>_xlfn.XLOOKUP($A27&amp;B$2,'1979-1998'!$J$3:$J$42,'1979-1998'!$I$3:$I$42,,0)</f>
        <v>4.5999999999999996</v>
      </c>
      <c r="C27" s="2">
        <f>_xlfn.XLOOKUP($A27&amp;C$2,'1979-1998'!$J$3:$J$42,'1979-1998'!$I$3:$I$42,,0)</f>
        <v>20.5</v>
      </c>
      <c r="D27" s="2">
        <f t="shared" si="0"/>
        <v>4.4565217391304355</v>
      </c>
      <c r="E27">
        <f>_xlfn.XLOOKUP($A27&amp;E$2,'1979-1998'!$AA$3:$AA$42,'1979-1998'!$AI$3:$AI$42,,0)</f>
        <v>725.3</v>
      </c>
      <c r="F27">
        <f>_xlfn.XLOOKUP($A27&amp;F$2,'1979-1998'!$AA$3:$AA$42,'1979-1998'!$AI$3:$AI$42,,0)</f>
        <v>1158</v>
      </c>
      <c r="G27" s="2">
        <f t="shared" si="5"/>
        <v>1.5965807252171516</v>
      </c>
      <c r="K27">
        <f t="shared" si="3"/>
        <v>1992</v>
      </c>
      <c r="L27">
        <f>'1979-1998 prostate'!G15</f>
        <v>38.9</v>
      </c>
      <c r="M27">
        <f t="shared" si="1"/>
        <v>20.5</v>
      </c>
      <c r="P27">
        <f t="shared" si="4"/>
        <v>1992</v>
      </c>
      <c r="Q27">
        <f>_xlfn.XLOOKUP($P27&amp;$P$1&amp;Q$2,'1979-1998'!$N$3:$N$471,'1979-1998'!$W$3:$W$471,,0)</f>
        <v>23.7</v>
      </c>
      <c r="R27">
        <f>_xlfn.XLOOKUP($P27&amp;$P$1&amp;R$2,'1979-1998'!$N$3:$N$471,'1979-1998'!$W$3:$W$471,,0)</f>
        <v>23.6</v>
      </c>
      <c r="S27">
        <f>_xlfn.XLOOKUP($P27&amp;$P$1&amp;S$2,'1979-1998'!$N$3:$N$471,'1979-1998'!$W$3:$W$471,,0)</f>
        <v>22.3</v>
      </c>
      <c r="T27">
        <f>_xlfn.XLOOKUP($P27&amp;$P$1&amp;T$2,'1979-1998'!$N$3:$N$471,'1979-1998'!$W$3:$W$471,,0)</f>
        <v>24</v>
      </c>
      <c r="U27">
        <f>_xlfn.XLOOKUP($P27&amp;$P$1&amp;U$2,'1979-1998'!$N$3:$N$471,'1979-1998'!$W$3:$W$471,,0)</f>
        <v>29.9</v>
      </c>
      <c r="V27">
        <f>_xlfn.XLOOKUP($P27&amp;$P$1&amp;V$2,'1979-1998'!$N$3:$N$471,'1979-1998'!$W$3:$W$471,,0)</f>
        <v>50.1</v>
      </c>
      <c r="W27">
        <f>_xlfn.XLOOKUP($P27&amp;$P$1&amp;W$2,'1979-1998'!$N$3:$N$471,'1979-1998'!$W$3:$W$471,,0)</f>
        <v>62.4</v>
      </c>
    </row>
    <row r="28" spans="1:23" x14ac:dyDescent="0.35">
      <c r="A28">
        <f t="shared" si="2"/>
        <v>1993</v>
      </c>
      <c r="B28" s="2">
        <f>_xlfn.XLOOKUP($A28&amp;B$2,'1979-1998'!$J$3:$J$42,'1979-1998'!$I$3:$I$42,,0)</f>
        <v>4.5999999999999996</v>
      </c>
      <c r="C28" s="2">
        <f>_xlfn.XLOOKUP($A28&amp;C$2,'1979-1998'!$J$3:$J$42,'1979-1998'!$I$3:$I$42,,0)</f>
        <v>20.7</v>
      </c>
      <c r="D28" s="2">
        <f t="shared" si="0"/>
        <v>4.5</v>
      </c>
      <c r="E28">
        <f>_xlfn.XLOOKUP($A28&amp;E$2,'1979-1998'!$AA$3:$AA$42,'1979-1998'!$AI$3:$AI$42,,0)</f>
        <v>745.6</v>
      </c>
      <c r="F28">
        <f>_xlfn.XLOOKUP($A28&amp;F$2,'1979-1998'!$AA$3:$AA$42,'1979-1998'!$AI$3:$AI$42,,0)</f>
        <v>1177</v>
      </c>
      <c r="G28" s="2">
        <f t="shared" si="5"/>
        <v>1.5785944206008584</v>
      </c>
      <c r="K28">
        <f t="shared" si="3"/>
        <v>1993</v>
      </c>
      <c r="L28">
        <f>'1979-1998 prostate'!G16</f>
        <v>39</v>
      </c>
      <c r="M28">
        <f t="shared" si="1"/>
        <v>20.7</v>
      </c>
      <c r="P28">
        <f t="shared" si="4"/>
        <v>1993</v>
      </c>
      <c r="Q28">
        <f>_xlfn.XLOOKUP($P28&amp;$P$1&amp;Q$2,'1979-1998'!$N$3:$N$471,'1979-1998'!$W$3:$W$471,,0)</f>
        <v>24.4</v>
      </c>
      <c r="R28">
        <f>_xlfn.XLOOKUP($P28&amp;$P$1&amp;R$2,'1979-1998'!$N$3:$N$471,'1979-1998'!$W$3:$W$471,,0)</f>
        <v>23.9</v>
      </c>
      <c r="S28">
        <f>_xlfn.XLOOKUP($P28&amp;$P$1&amp;S$2,'1979-1998'!$N$3:$N$471,'1979-1998'!$W$3:$W$471,,0)</f>
        <v>22.2</v>
      </c>
      <c r="T28">
        <f>_xlfn.XLOOKUP($P28&amp;$P$1&amp;T$2,'1979-1998'!$N$3:$N$471,'1979-1998'!$W$3:$W$471,,0)</f>
        <v>23.7</v>
      </c>
      <c r="U28">
        <f>_xlfn.XLOOKUP($P28&amp;$P$1&amp;U$2,'1979-1998'!$N$3:$N$471,'1979-1998'!$W$3:$W$471,,0)</f>
        <v>29.3</v>
      </c>
      <c r="V28">
        <f>_xlfn.XLOOKUP($P28&amp;$P$1&amp;V$2,'1979-1998'!$N$3:$N$471,'1979-1998'!$W$3:$W$471,,0)</f>
        <v>49</v>
      </c>
      <c r="W28">
        <f>_xlfn.XLOOKUP($P28&amp;$P$1&amp;W$2,'1979-1998'!$N$3:$N$471,'1979-1998'!$W$3:$W$471,,0)</f>
        <v>67.900000000000006</v>
      </c>
    </row>
    <row r="29" spans="1:23" x14ac:dyDescent="0.35">
      <c r="A29">
        <f t="shared" si="2"/>
        <v>1994</v>
      </c>
      <c r="B29" s="2">
        <f>_xlfn.XLOOKUP($A29&amp;B$2,'1979-1998'!$J$3:$J$42,'1979-1998'!$I$3:$I$42,,0)</f>
        <v>4.4000000000000004</v>
      </c>
      <c r="C29" s="2">
        <f>_xlfn.XLOOKUP($A29&amp;C$2,'1979-1998'!$J$3:$J$42,'1979-1998'!$I$3:$I$42,,0)</f>
        <v>20.5</v>
      </c>
      <c r="D29" s="2">
        <f t="shared" si="0"/>
        <v>4.6590909090909083</v>
      </c>
      <c r="E29">
        <f>_xlfn.XLOOKUP($A29&amp;E$2,'1979-1998'!$AA$3:$AA$42,'1979-1998'!$AI$3:$AI$42,,0)</f>
        <v>738.3</v>
      </c>
      <c r="F29">
        <f>_xlfn.XLOOKUP($A29&amp;F$2,'1979-1998'!$AA$3:$AA$42,'1979-1998'!$AI$3:$AI$42,,0)</f>
        <v>1155.0999999999999</v>
      </c>
      <c r="G29" s="2">
        <f t="shared" si="5"/>
        <v>1.5645401598266286</v>
      </c>
      <c r="K29">
        <f t="shared" si="3"/>
        <v>1994</v>
      </c>
      <c r="L29">
        <f>'1979-1998 prostate'!G17</f>
        <v>38.200000000000003</v>
      </c>
      <c r="M29">
        <f t="shared" si="1"/>
        <v>20.5</v>
      </c>
      <c r="P29">
        <f t="shared" si="4"/>
        <v>1994</v>
      </c>
      <c r="Q29">
        <f>_xlfn.XLOOKUP($P29&amp;$P$1&amp;Q$2,'1979-1998'!$N$3:$N$471,'1979-1998'!$W$3:$W$471,,0)</f>
        <v>24.9</v>
      </c>
      <c r="R29">
        <f>_xlfn.XLOOKUP($P29&amp;$P$1&amp;R$2,'1979-1998'!$N$3:$N$471,'1979-1998'!$W$3:$W$471,,0)</f>
        <v>24</v>
      </c>
      <c r="S29">
        <f>_xlfn.XLOOKUP($P29&amp;$P$1&amp;S$2,'1979-1998'!$N$3:$N$471,'1979-1998'!$W$3:$W$471,,0)</f>
        <v>21.9</v>
      </c>
      <c r="T29">
        <f>_xlfn.XLOOKUP($P29&amp;$P$1&amp;T$2,'1979-1998'!$N$3:$N$471,'1979-1998'!$W$3:$W$471,,0)</f>
        <v>21.8</v>
      </c>
      <c r="U29">
        <f>_xlfn.XLOOKUP($P29&amp;$P$1&amp;U$2,'1979-1998'!$N$3:$N$471,'1979-1998'!$W$3:$W$471,,0)</f>
        <v>27.6</v>
      </c>
      <c r="V29">
        <f>_xlfn.XLOOKUP($P29&amp;$P$1&amp;V$2,'1979-1998'!$N$3:$N$471,'1979-1998'!$W$3:$W$471,,0)</f>
        <v>47.1</v>
      </c>
      <c r="W29">
        <f>_xlfn.XLOOKUP($P29&amp;$P$1&amp;W$2,'1979-1998'!$N$3:$N$471,'1979-1998'!$W$3:$W$471,,0)</f>
        <v>66.2</v>
      </c>
    </row>
    <row r="30" spans="1:23" x14ac:dyDescent="0.35">
      <c r="A30">
        <f t="shared" si="2"/>
        <v>1995</v>
      </c>
      <c r="B30" s="2">
        <f>_xlfn.XLOOKUP($A30&amp;B$2,'1979-1998'!$J$3:$J$42,'1979-1998'!$I$3:$I$42,,0)</f>
        <v>4.3</v>
      </c>
      <c r="C30" s="2">
        <f>_xlfn.XLOOKUP($A30&amp;C$2,'1979-1998'!$J$3:$J$42,'1979-1998'!$I$3:$I$42,,0)</f>
        <v>20.3</v>
      </c>
      <c r="D30" s="2">
        <f t="shared" si="0"/>
        <v>4.7209302325581399</v>
      </c>
      <c r="E30">
        <f>_xlfn.XLOOKUP($A30&amp;E$2,'1979-1998'!$AA$3:$AA$42,'1979-1998'!$AI$3:$AI$42,,0)</f>
        <v>739.2</v>
      </c>
      <c r="F30">
        <f>_xlfn.XLOOKUP($A30&amp;F$2,'1979-1998'!$AA$3:$AA$42,'1979-1998'!$AI$3:$AI$42,,0)</f>
        <v>1143.5999999999999</v>
      </c>
      <c r="G30" s="2">
        <f t="shared" si="5"/>
        <v>1.5470779220779218</v>
      </c>
      <c r="K30">
        <f t="shared" si="3"/>
        <v>1995</v>
      </c>
      <c r="L30">
        <f>'1979-1998 prostate'!G18</f>
        <v>37</v>
      </c>
      <c r="M30">
        <f t="shared" si="1"/>
        <v>20.3</v>
      </c>
      <c r="P30">
        <f t="shared" si="4"/>
        <v>1995</v>
      </c>
      <c r="Q30">
        <f>_xlfn.XLOOKUP($P30&amp;$P$1&amp;Q$2,'1979-1998'!$N$3:$N$471,'1979-1998'!$W$3:$W$471,,0)</f>
        <v>24.8</v>
      </c>
      <c r="R30">
        <f>_xlfn.XLOOKUP($P30&amp;$P$1&amp;R$2,'1979-1998'!$N$3:$N$471,'1979-1998'!$W$3:$W$471,,0)</f>
        <v>24</v>
      </c>
      <c r="S30">
        <f>_xlfn.XLOOKUP($P30&amp;$P$1&amp;S$2,'1979-1998'!$N$3:$N$471,'1979-1998'!$W$3:$W$471,,0)</f>
        <v>22.5</v>
      </c>
      <c r="T30">
        <f>_xlfn.XLOOKUP($P30&amp;$P$1&amp;T$2,'1979-1998'!$N$3:$N$471,'1979-1998'!$W$3:$W$471,,0)</f>
        <v>21.8</v>
      </c>
      <c r="U30">
        <f>_xlfn.XLOOKUP($P30&amp;$P$1&amp;U$2,'1979-1998'!$N$3:$N$471,'1979-1998'!$W$3:$W$471,,0)</f>
        <v>28.5</v>
      </c>
      <c r="V30">
        <f>_xlfn.XLOOKUP($P30&amp;$P$1&amp;V$2,'1979-1998'!$N$3:$N$471,'1979-1998'!$W$3:$W$471,,0)</f>
        <v>44.9</v>
      </c>
      <c r="W30">
        <f>_xlfn.XLOOKUP($P30&amp;$P$1&amp;W$2,'1979-1998'!$N$3:$N$471,'1979-1998'!$W$3:$W$471,,0)</f>
        <v>62.7</v>
      </c>
    </row>
    <row r="31" spans="1:23" x14ac:dyDescent="0.35">
      <c r="A31">
        <f t="shared" si="2"/>
        <v>1996</v>
      </c>
      <c r="B31" s="2">
        <f>_xlfn.XLOOKUP($A31&amp;B$2,'1979-1998'!$J$3:$J$42,'1979-1998'!$I$3:$I$42,,0)</f>
        <v>4.3</v>
      </c>
      <c r="C31" s="2">
        <f>_xlfn.XLOOKUP($A31&amp;C$2,'1979-1998'!$J$3:$J$42,'1979-1998'!$I$3:$I$42,,0)</f>
        <v>19.8</v>
      </c>
      <c r="D31" s="2">
        <f t="shared" si="0"/>
        <v>4.6046511627906979</v>
      </c>
      <c r="E31">
        <f>_xlfn.XLOOKUP($A31&amp;E$2,'1979-1998'!$AA$3:$AA$42,'1979-1998'!$AI$3:$AI$42,,0)</f>
        <v>732.7</v>
      </c>
      <c r="F31">
        <f>_xlfn.XLOOKUP($A31&amp;F$2,'1979-1998'!$AA$3:$AA$42,'1979-1998'!$AI$3:$AI$42,,0)</f>
        <v>1115.2</v>
      </c>
      <c r="G31" s="2">
        <f t="shared" si="5"/>
        <v>1.5220417633410672</v>
      </c>
      <c r="K31">
        <f t="shared" si="3"/>
        <v>1996</v>
      </c>
      <c r="L31">
        <f>'1979-1998 prostate'!G19</f>
        <v>35.700000000000003</v>
      </c>
      <c r="M31">
        <f t="shared" si="1"/>
        <v>19.8</v>
      </c>
      <c r="P31">
        <f t="shared" si="4"/>
        <v>1996</v>
      </c>
      <c r="Q31">
        <f>_xlfn.XLOOKUP($P31&amp;$P$1&amp;Q$2,'1979-1998'!$N$3:$N$471,'1979-1998'!$W$3:$W$471,,0)</f>
        <v>23.1</v>
      </c>
      <c r="R31">
        <f>_xlfn.XLOOKUP($P31&amp;$P$1&amp;R$2,'1979-1998'!$N$3:$N$471,'1979-1998'!$W$3:$W$471,,0)</f>
        <v>24.5</v>
      </c>
      <c r="S31">
        <f>_xlfn.XLOOKUP($P31&amp;$P$1&amp;S$2,'1979-1998'!$N$3:$N$471,'1979-1998'!$W$3:$W$471,,0)</f>
        <v>22.9</v>
      </c>
      <c r="T31">
        <f>_xlfn.XLOOKUP($P31&amp;$P$1&amp;T$2,'1979-1998'!$N$3:$N$471,'1979-1998'!$W$3:$W$471,,0)</f>
        <v>22.4</v>
      </c>
      <c r="U31">
        <f>_xlfn.XLOOKUP($P31&amp;$P$1&amp;U$2,'1979-1998'!$N$3:$N$471,'1979-1998'!$W$3:$W$471,,0)</f>
        <v>27.5</v>
      </c>
      <c r="V31">
        <f>_xlfn.XLOOKUP($P31&amp;$P$1&amp;V$2,'1979-1998'!$N$3:$N$471,'1979-1998'!$W$3:$W$471,,0)</f>
        <v>43.5</v>
      </c>
      <c r="W31">
        <f>_xlfn.XLOOKUP($P31&amp;$P$1&amp;W$2,'1979-1998'!$N$3:$N$471,'1979-1998'!$W$3:$W$471,,0)</f>
        <v>60.5</v>
      </c>
    </row>
    <row r="32" spans="1:23" x14ac:dyDescent="0.35">
      <c r="A32">
        <f t="shared" si="2"/>
        <v>1997</v>
      </c>
      <c r="B32" s="2">
        <f>_xlfn.XLOOKUP($A32&amp;B$2,'1979-1998'!$J$3:$J$42,'1979-1998'!$I$3:$I$42,,0)</f>
        <v>4.3</v>
      </c>
      <c r="C32" s="2">
        <f>_xlfn.XLOOKUP($A32&amp;C$2,'1979-1998'!$J$3:$J$42,'1979-1998'!$I$3:$I$42,,0)</f>
        <v>19.100000000000001</v>
      </c>
      <c r="D32" s="2">
        <f t="shared" si="0"/>
        <v>4.4418604651162799</v>
      </c>
      <c r="E32">
        <f>_xlfn.XLOOKUP($A32&amp;E$2,'1979-1998'!$AA$3:$AA$42,'1979-1998'!$AI$3:$AI$42,,0)</f>
        <v>725.3</v>
      </c>
      <c r="F32">
        <f>_xlfn.XLOOKUP($A32&amp;F$2,'1979-1998'!$AA$3:$AA$42,'1979-1998'!$AI$3:$AI$42,,0)</f>
        <v>1087.7</v>
      </c>
      <c r="G32" s="2">
        <f t="shared" si="5"/>
        <v>1.4996553150420517</v>
      </c>
      <c r="K32">
        <f t="shared" si="3"/>
        <v>1997</v>
      </c>
      <c r="L32">
        <f>'1979-1998 prostate'!G20</f>
        <v>33.9</v>
      </c>
      <c r="M32">
        <f t="shared" si="1"/>
        <v>19.100000000000001</v>
      </c>
      <c r="P32">
        <f t="shared" si="4"/>
        <v>1997</v>
      </c>
      <c r="Q32">
        <f>_xlfn.XLOOKUP($P32&amp;$P$1&amp;Q$2,'1979-1998'!$N$3:$N$471,'1979-1998'!$W$3:$W$471,,0)</f>
        <v>22.5</v>
      </c>
      <c r="R32">
        <f>_xlfn.XLOOKUP($P32&amp;$P$1&amp;R$2,'1979-1998'!$N$3:$N$471,'1979-1998'!$W$3:$W$471,,0)</f>
        <v>23.8</v>
      </c>
      <c r="S32">
        <f>_xlfn.XLOOKUP($P32&amp;$P$1&amp;S$2,'1979-1998'!$N$3:$N$471,'1979-1998'!$W$3:$W$471,,0)</f>
        <v>22.1</v>
      </c>
      <c r="T32">
        <f>_xlfn.XLOOKUP($P32&amp;$P$1&amp;T$2,'1979-1998'!$N$3:$N$471,'1979-1998'!$W$3:$W$471,,0)</f>
        <v>22.1</v>
      </c>
      <c r="U32">
        <f>_xlfn.XLOOKUP($P32&amp;$P$1&amp;U$2,'1979-1998'!$N$3:$N$471,'1979-1998'!$W$3:$W$471,,0)</f>
        <v>26.1</v>
      </c>
      <c r="V32">
        <f>_xlfn.XLOOKUP($P32&amp;$P$1&amp;V$2,'1979-1998'!$N$3:$N$471,'1979-1998'!$W$3:$W$471,,0)</f>
        <v>41.1</v>
      </c>
      <c r="W32">
        <f>_xlfn.XLOOKUP($P32&amp;$P$1&amp;W$2,'1979-1998'!$N$3:$N$471,'1979-1998'!$W$3:$W$471,,0)</f>
        <v>61</v>
      </c>
    </row>
    <row r="33" spans="1:23" x14ac:dyDescent="0.35">
      <c r="A33">
        <f t="shared" si="2"/>
        <v>1998</v>
      </c>
      <c r="B33" s="2">
        <f>_xlfn.XLOOKUP($A33&amp;B$2,'1979-1998'!$J$3:$J$42,'1979-1998'!$I$3:$I$42,,0)</f>
        <v>4.3</v>
      </c>
      <c r="C33" s="2">
        <f>_xlfn.XLOOKUP($A33&amp;C$2,'1979-1998'!$J$3:$J$42,'1979-1998'!$I$3:$I$42,,0)</f>
        <v>18.899999999999999</v>
      </c>
      <c r="D33" s="2">
        <f t="shared" si="0"/>
        <v>4.3953488372093021</v>
      </c>
      <c r="E33">
        <f>_xlfn.XLOOKUP($A33&amp;E$2,'1979-1998'!$AA$3:$AA$42,'1979-1998'!$AI$3:$AI$42,,0)</f>
        <v>724.2</v>
      </c>
      <c r="F33">
        <f>_xlfn.XLOOKUP($A33&amp;F$2,'1979-1998'!$AA$3:$AA$42,'1979-1998'!$AI$3:$AI$42,,0)</f>
        <v>1068.9000000000001</v>
      </c>
      <c r="G33" s="2">
        <f t="shared" si="5"/>
        <v>1.4759734879867441</v>
      </c>
      <c r="K33">
        <f t="shared" si="3"/>
        <v>1998</v>
      </c>
      <c r="L33">
        <f>'1979-1998 prostate'!G21</f>
        <v>32.4</v>
      </c>
      <c r="M33">
        <f t="shared" si="1"/>
        <v>18.899999999999999</v>
      </c>
      <c r="P33">
        <f t="shared" si="4"/>
        <v>1998</v>
      </c>
      <c r="Q33">
        <f>_xlfn.XLOOKUP($P33&amp;$P$1&amp;Q$2,'1979-1998'!$N$3:$N$471,'1979-1998'!$W$3:$W$471,,0)</f>
        <v>21.5</v>
      </c>
      <c r="R33">
        <f>_xlfn.XLOOKUP($P33&amp;$P$1&amp;R$2,'1979-1998'!$N$3:$N$471,'1979-1998'!$W$3:$W$471,,0)</f>
        <v>23.8</v>
      </c>
      <c r="S33">
        <f>_xlfn.XLOOKUP($P33&amp;$P$1&amp;S$2,'1979-1998'!$N$3:$N$471,'1979-1998'!$W$3:$W$471,,0)</f>
        <v>22.6</v>
      </c>
      <c r="T33">
        <f>_xlfn.XLOOKUP($P33&amp;$P$1&amp;T$2,'1979-1998'!$N$3:$N$471,'1979-1998'!$W$3:$W$471,,0)</f>
        <v>20.9</v>
      </c>
      <c r="U33">
        <f>_xlfn.XLOOKUP($P33&amp;$P$1&amp;U$2,'1979-1998'!$N$3:$N$471,'1979-1998'!$W$3:$W$471,,0)</f>
        <v>25.9</v>
      </c>
      <c r="V33">
        <f>_xlfn.XLOOKUP($P33&amp;$P$1&amp;V$2,'1979-1998'!$N$3:$N$471,'1979-1998'!$W$3:$W$471,,0)</f>
        <v>42.5</v>
      </c>
      <c r="W33">
        <f>_xlfn.XLOOKUP($P33&amp;$P$1&amp;W$2,'1979-1998'!$N$3:$N$471,'1979-1998'!$W$3:$W$471,,0)</f>
        <v>59.8</v>
      </c>
    </row>
    <row r="34" spans="1:23" x14ac:dyDescent="0.35">
      <c r="A34">
        <f t="shared" si="2"/>
        <v>1999</v>
      </c>
      <c r="B34" s="2">
        <f>_xlfn.XLOOKUP($A34&amp;B$2,'1999-2019'!$W$3:$W$103,'1999-2019'!$V$3:$V$103,,0)</f>
        <v>4</v>
      </c>
      <c r="C34" s="2">
        <f>_xlfn.XLOOKUP($A34&amp;C$2,'1999-2019'!$W$3:$W$103,'1999-2019'!$V$3:$V$103,,0)</f>
        <v>17.8</v>
      </c>
      <c r="D34" s="2">
        <f t="shared" si="0"/>
        <v>4.45</v>
      </c>
      <c r="E34">
        <f>_xlfn.XLOOKUP($A34&amp;E$2,'1999-2019'!$AA$3:$AA$44,'1999-2019'!$AI$3:$AI$44,,0)</f>
        <v>734</v>
      </c>
      <c r="F34">
        <f>_xlfn.XLOOKUP($A34&amp;F$2,'1999-2019'!$AA$3:$AA$44,'1999-2019'!$AI$3:$AI$44,,0)</f>
        <v>1067</v>
      </c>
      <c r="G34" s="2">
        <f t="shared" si="5"/>
        <v>1.4536784741144415</v>
      </c>
      <c r="K34">
        <f t="shared" si="3"/>
        <v>1999</v>
      </c>
      <c r="L34">
        <f>'1999-2019 prostate'!G2</f>
        <v>31.3</v>
      </c>
      <c r="M34">
        <f t="shared" si="1"/>
        <v>17.8</v>
      </c>
      <c r="P34">
        <f t="shared" si="4"/>
        <v>1999</v>
      </c>
      <c r="Q34">
        <f>_xlfn.XLOOKUP($P34&amp;$P$1&amp;Q$2,'1999-2019'!$A$3:$A$411,'1999-2019'!$J$3:$J$411,,0)</f>
        <v>20.7</v>
      </c>
      <c r="R34">
        <f>_xlfn.XLOOKUP($P34&amp;$P$1&amp;R$2,'1999-2019'!$A$3:$A$411,'1999-2019'!$J$3:$J$411,,0)</f>
        <v>22.4</v>
      </c>
      <c r="S34">
        <f>_xlfn.XLOOKUP($P34&amp;$P$1&amp;S$2,'1999-2019'!$A$3:$A$411,'1999-2019'!$J$3:$J$411,,0)</f>
        <v>21.5</v>
      </c>
      <c r="T34">
        <f>_xlfn.XLOOKUP($P34&amp;$P$1&amp;T$2,'1999-2019'!$A$3:$A$411,'1999-2019'!$J$3:$J$411,,0)</f>
        <v>19.8</v>
      </c>
      <c r="U34">
        <f>_xlfn.XLOOKUP($P34&amp;$P$1&amp;U$2,'1999-2019'!$A$3:$A$411,'1999-2019'!$J$3:$J$411,,0)</f>
        <v>24.7</v>
      </c>
      <c r="V34">
        <f>_xlfn.XLOOKUP($P34&amp;$P$1&amp;V$2,'1999-2019'!$A$3:$A$411,'1999-2019'!$J$3:$J$411,,0)</f>
        <v>38.799999999999997</v>
      </c>
      <c r="W34">
        <f>_xlfn.XLOOKUP($P34&amp;$P$1&amp;W$2,'1999-2019'!$A$3:$A$411,'1999-2019'!$J$3:$J$411,,0)</f>
        <v>57.1</v>
      </c>
    </row>
    <row r="35" spans="1:23" x14ac:dyDescent="0.35">
      <c r="A35">
        <f t="shared" si="2"/>
        <v>2000</v>
      </c>
      <c r="B35" s="2">
        <f>_xlfn.XLOOKUP($A35&amp;B$2,'1999-2019'!$W$3:$W$103,'1999-2019'!$V$3:$V$103,,0)</f>
        <v>4</v>
      </c>
      <c r="C35" s="2">
        <f>_xlfn.XLOOKUP($A35&amp;C$2,'1999-2019'!$W$3:$W$103,'1999-2019'!$V$3:$V$103,,0)</f>
        <v>17.7</v>
      </c>
      <c r="D35" s="2">
        <f t="shared" si="0"/>
        <v>4.4249999999999998</v>
      </c>
      <c r="E35">
        <f>_xlfn.XLOOKUP($A35&amp;E$2,'1999-2019'!$AA$3:$AA$44,'1999-2019'!$AI$3:$AI$44,,0)</f>
        <v>731.4</v>
      </c>
      <c r="F35">
        <f>_xlfn.XLOOKUP($A35&amp;F$2,'1999-2019'!$AA$3:$AA$44,'1999-2019'!$AI$3:$AI$44,,0)</f>
        <v>1053.8</v>
      </c>
      <c r="G35" s="2">
        <f t="shared" si="5"/>
        <v>1.4407984686901831</v>
      </c>
      <c r="K35">
        <f t="shared" si="3"/>
        <v>2000</v>
      </c>
      <c r="L35">
        <f>'1999-2019 prostate'!G3</f>
        <v>30.4</v>
      </c>
      <c r="M35">
        <f t="shared" si="1"/>
        <v>17.7</v>
      </c>
      <c r="P35">
        <f t="shared" si="4"/>
        <v>2000</v>
      </c>
      <c r="Q35">
        <f>_xlfn.XLOOKUP($P35&amp;$P$1&amp;Q$2,'1999-2019'!$A$3:$A$411,'1999-2019'!$J$3:$J$411,,0)</f>
        <v>19.600000000000001</v>
      </c>
      <c r="R35">
        <f>_xlfn.XLOOKUP($P35&amp;$P$1&amp;R$2,'1999-2019'!$A$3:$A$411,'1999-2019'!$J$3:$J$411,,0)</f>
        <v>22.8</v>
      </c>
      <c r="S35">
        <f>_xlfn.XLOOKUP($P35&amp;$P$1&amp;S$2,'1999-2019'!$A$3:$A$411,'1999-2019'!$J$3:$J$411,,0)</f>
        <v>22.4</v>
      </c>
      <c r="T35">
        <f>_xlfn.XLOOKUP($P35&amp;$P$1&amp;T$2,'1999-2019'!$A$3:$A$411,'1999-2019'!$J$3:$J$411,,0)</f>
        <v>19.399999999999999</v>
      </c>
      <c r="U35">
        <f>_xlfn.XLOOKUP($P35&amp;$P$1&amp;U$2,'1999-2019'!$A$3:$A$411,'1999-2019'!$J$3:$J$411,,0)</f>
        <v>22.7</v>
      </c>
      <c r="V35">
        <f>_xlfn.XLOOKUP($P35&amp;$P$1&amp;V$2,'1999-2019'!$A$3:$A$411,'1999-2019'!$J$3:$J$411,,0)</f>
        <v>38.6</v>
      </c>
      <c r="W35">
        <f>_xlfn.XLOOKUP($P35&amp;$P$1&amp;W$2,'1999-2019'!$A$3:$A$411,'1999-2019'!$J$3:$J$411,,0)</f>
        <v>57.5</v>
      </c>
    </row>
    <row r="36" spans="1:23" x14ac:dyDescent="0.35">
      <c r="A36">
        <f t="shared" si="2"/>
        <v>2001</v>
      </c>
      <c r="B36" s="2">
        <f>_xlfn.XLOOKUP($A36&amp;B$2,'1999-2019'!$W$3:$W$103,'1999-2019'!$V$3:$V$103,,0)</f>
        <v>4</v>
      </c>
      <c r="C36" s="2">
        <f>_xlfn.XLOOKUP($A36&amp;C$2,'1999-2019'!$W$3:$W$103,'1999-2019'!$V$3:$V$103,,0)</f>
        <v>18.100000000000001</v>
      </c>
      <c r="D36" s="2">
        <f t="shared" si="0"/>
        <v>4.5250000000000004</v>
      </c>
      <c r="E36">
        <f>_xlfn.XLOOKUP($A36&amp;E$2,'1999-2019'!$AA$3:$AA$44,'1999-2019'!$AI$3:$AI$44,,0)</f>
        <v>725.6</v>
      </c>
      <c r="F36">
        <f>_xlfn.XLOOKUP($A36&amp;F$2,'1999-2019'!$AA$3:$AA$44,'1999-2019'!$AI$3:$AI$44,,0)</f>
        <v>1035.4000000000001</v>
      </c>
      <c r="G36" s="2">
        <f t="shared" si="5"/>
        <v>1.4269570011025359</v>
      </c>
      <c r="K36">
        <f t="shared" si="3"/>
        <v>2001</v>
      </c>
      <c r="L36">
        <f>'1999-2019 prostate'!G4</f>
        <v>29.4</v>
      </c>
      <c r="M36">
        <f t="shared" si="1"/>
        <v>18.100000000000001</v>
      </c>
      <c r="P36">
        <f t="shared" si="4"/>
        <v>2001</v>
      </c>
      <c r="Q36">
        <f>_xlfn.XLOOKUP($P36&amp;$P$1&amp;Q$2,'1999-2019'!$A$3:$A$411,'1999-2019'!$J$3:$J$411,,0)</f>
        <v>21.1</v>
      </c>
      <c r="R36">
        <f>_xlfn.XLOOKUP($P36&amp;$P$1&amp;R$2,'1999-2019'!$A$3:$A$411,'1999-2019'!$J$3:$J$411,,0)</f>
        <v>23.1</v>
      </c>
      <c r="S36">
        <f>_xlfn.XLOOKUP($P36&amp;$P$1&amp;S$2,'1999-2019'!$A$3:$A$411,'1999-2019'!$J$3:$J$411,,0)</f>
        <v>23.2</v>
      </c>
      <c r="T36">
        <f>_xlfn.XLOOKUP($P36&amp;$P$1&amp;T$2,'1999-2019'!$A$3:$A$411,'1999-2019'!$J$3:$J$411,,0)</f>
        <v>21.2</v>
      </c>
      <c r="U36">
        <f>_xlfn.XLOOKUP($P36&amp;$P$1&amp;U$2,'1999-2019'!$A$3:$A$411,'1999-2019'!$J$3:$J$411,,0)</f>
        <v>24.4</v>
      </c>
      <c r="V36">
        <f>_xlfn.XLOOKUP($P36&amp;$P$1&amp;V$2,'1999-2019'!$A$3:$A$411,'1999-2019'!$J$3:$J$411,,0)</f>
        <v>37.700000000000003</v>
      </c>
      <c r="W36">
        <f>_xlfn.XLOOKUP($P36&amp;$P$1&amp;W$2,'1999-2019'!$A$3:$A$411,'1999-2019'!$J$3:$J$411,,0)</f>
        <v>52.5</v>
      </c>
    </row>
    <row r="37" spans="1:23" x14ac:dyDescent="0.35">
      <c r="A37">
        <f t="shared" si="2"/>
        <v>2002</v>
      </c>
      <c r="B37" s="2">
        <f>_xlfn.XLOOKUP($A37&amp;B$2,'1999-2019'!$W$3:$W$103,'1999-2019'!$V$3:$V$103,,0)</f>
        <v>4.2</v>
      </c>
      <c r="C37" s="2">
        <f>_xlfn.XLOOKUP($A37&amp;C$2,'1999-2019'!$W$3:$W$103,'1999-2019'!$V$3:$V$103,,0)</f>
        <v>18.5</v>
      </c>
      <c r="D37" s="2">
        <f t="shared" si="0"/>
        <v>4.4047619047619042</v>
      </c>
      <c r="E37">
        <f>_xlfn.XLOOKUP($A37&amp;E$2,'1999-2019'!$AA$3:$AA$44,'1999-2019'!$AI$3:$AI$44,,0)</f>
        <v>723.6</v>
      </c>
      <c r="F37">
        <f>_xlfn.XLOOKUP($A37&amp;F$2,'1999-2019'!$AA$3:$AA$44,'1999-2019'!$AI$3:$AI$44,,0)</f>
        <v>1030.5999999999999</v>
      </c>
      <c r="G37" s="2">
        <f t="shared" si="5"/>
        <v>1.4242675511332226</v>
      </c>
      <c r="K37">
        <f t="shared" si="3"/>
        <v>2002</v>
      </c>
      <c r="L37">
        <f>'1999-2019 prostate'!G5</f>
        <v>28.6</v>
      </c>
      <c r="M37">
        <f t="shared" si="1"/>
        <v>18.5</v>
      </c>
      <c r="P37">
        <f t="shared" si="4"/>
        <v>2002</v>
      </c>
      <c r="Q37">
        <f>_xlfn.XLOOKUP($P37&amp;$P$1&amp;Q$2,'1999-2019'!$A$3:$A$411,'1999-2019'!$J$3:$J$411,,0)</f>
        <v>20.8</v>
      </c>
      <c r="R37">
        <f>_xlfn.XLOOKUP($P37&amp;$P$1&amp;R$2,'1999-2019'!$A$3:$A$411,'1999-2019'!$J$3:$J$411,,0)</f>
        <v>23.9</v>
      </c>
      <c r="S37">
        <f>_xlfn.XLOOKUP($P37&amp;$P$1&amp;S$2,'1999-2019'!$A$3:$A$411,'1999-2019'!$J$3:$J$411,,0)</f>
        <v>24.4</v>
      </c>
      <c r="T37">
        <f>_xlfn.XLOOKUP($P37&amp;$P$1&amp;T$2,'1999-2019'!$A$3:$A$411,'1999-2019'!$J$3:$J$411,,0)</f>
        <v>22</v>
      </c>
      <c r="U37">
        <f>_xlfn.XLOOKUP($P37&amp;$P$1&amp;U$2,'1999-2019'!$A$3:$A$411,'1999-2019'!$J$3:$J$411,,0)</f>
        <v>24.5</v>
      </c>
      <c r="V37">
        <f>_xlfn.XLOOKUP($P37&amp;$P$1&amp;V$2,'1999-2019'!$A$3:$A$411,'1999-2019'!$J$3:$J$411,,0)</f>
        <v>37.9</v>
      </c>
      <c r="W37">
        <f>_xlfn.XLOOKUP($P37&amp;$P$1&amp;W$2,'1999-2019'!$A$3:$A$411,'1999-2019'!$J$3:$J$411,,0)</f>
        <v>54.1</v>
      </c>
    </row>
    <row r="38" spans="1:23" x14ac:dyDescent="0.35">
      <c r="A38">
        <f t="shared" si="2"/>
        <v>2003</v>
      </c>
      <c r="B38" s="2">
        <f>_xlfn.XLOOKUP($A38&amp;B$2,'1999-2019'!$W$3:$W$103,'1999-2019'!$V$3:$V$103,,0)</f>
        <v>4.2</v>
      </c>
      <c r="C38" s="2">
        <f>_xlfn.XLOOKUP($A38&amp;C$2,'1999-2019'!$W$3:$W$103,'1999-2019'!$V$3:$V$103,,0)</f>
        <v>18.100000000000001</v>
      </c>
      <c r="D38" s="2">
        <f t="shared" si="0"/>
        <v>4.3095238095238093</v>
      </c>
      <c r="E38">
        <f>_xlfn.XLOOKUP($A38&amp;E$2,'1999-2019'!$AA$3:$AA$44,'1999-2019'!$AI$3:$AI$44,,0)</f>
        <v>715.2</v>
      </c>
      <c r="F38">
        <f>_xlfn.XLOOKUP($A38&amp;F$2,'1999-2019'!$AA$3:$AA$44,'1999-2019'!$AI$3:$AI$44,,0)</f>
        <v>1010.3</v>
      </c>
      <c r="G38" s="2">
        <f t="shared" si="5"/>
        <v>1.4126118568232662</v>
      </c>
      <c r="K38">
        <f t="shared" si="3"/>
        <v>2003</v>
      </c>
      <c r="L38">
        <f>'1999-2019 prostate'!G6</f>
        <v>27.1</v>
      </c>
      <c r="M38">
        <f t="shared" si="1"/>
        <v>18.100000000000001</v>
      </c>
      <c r="P38">
        <f t="shared" si="4"/>
        <v>2003</v>
      </c>
      <c r="Q38">
        <f>_xlfn.XLOOKUP($P38&amp;$P$1&amp;Q$2,'1999-2019'!$A$3:$A$411,'1999-2019'!$J$3:$J$411,,0)</f>
        <v>21</v>
      </c>
      <c r="R38">
        <f>_xlfn.XLOOKUP($P38&amp;$P$1&amp;R$2,'1999-2019'!$A$3:$A$411,'1999-2019'!$J$3:$J$411,,0)</f>
        <v>23.4</v>
      </c>
      <c r="S38">
        <f>_xlfn.XLOOKUP($P38&amp;$P$1&amp;S$2,'1999-2019'!$A$3:$A$411,'1999-2019'!$J$3:$J$411,,0)</f>
        <v>24.4</v>
      </c>
      <c r="T38">
        <f>_xlfn.XLOOKUP($P38&amp;$P$1&amp;T$2,'1999-2019'!$A$3:$A$411,'1999-2019'!$J$3:$J$411,,0)</f>
        <v>22.1</v>
      </c>
      <c r="U38">
        <f>_xlfn.XLOOKUP($P38&amp;$P$1&amp;U$2,'1999-2019'!$A$3:$A$411,'1999-2019'!$J$3:$J$411,,0)</f>
        <v>23.1</v>
      </c>
      <c r="V38">
        <f>_xlfn.XLOOKUP($P38&amp;$P$1&amp;V$2,'1999-2019'!$A$3:$A$411,'1999-2019'!$J$3:$J$411,,0)</f>
        <v>34.799999999999997</v>
      </c>
      <c r="W38">
        <f>_xlfn.XLOOKUP($P38&amp;$P$1&amp;W$2,'1999-2019'!$A$3:$A$411,'1999-2019'!$J$3:$J$411,,0)</f>
        <v>51.5</v>
      </c>
    </row>
    <row r="39" spans="1:23" x14ac:dyDescent="0.35">
      <c r="A39">
        <f t="shared" si="2"/>
        <v>2004</v>
      </c>
      <c r="B39" s="2">
        <f>_xlfn.XLOOKUP($A39&amp;B$2,'1999-2019'!$W$3:$W$103,'1999-2019'!$V$3:$V$103,,0)</f>
        <v>4.5</v>
      </c>
      <c r="C39" s="2">
        <f>_xlfn.XLOOKUP($A39&amp;C$2,'1999-2019'!$W$3:$W$103,'1999-2019'!$V$3:$V$103,,0)</f>
        <v>18.100000000000001</v>
      </c>
      <c r="D39" s="2">
        <f t="shared" si="0"/>
        <v>4.0222222222222221</v>
      </c>
      <c r="E39">
        <f>_xlfn.XLOOKUP($A39&amp;E$2,'1999-2019'!$AA$3:$AA$44,'1999-2019'!$AI$3:$AI$44,,0)</f>
        <v>690.5</v>
      </c>
      <c r="F39">
        <f>_xlfn.XLOOKUP($A39&amp;F$2,'1999-2019'!$AA$3:$AA$44,'1999-2019'!$AI$3:$AI$44,,0)</f>
        <v>973.3</v>
      </c>
      <c r="G39" s="2">
        <f t="shared" si="5"/>
        <v>1.4095582910934106</v>
      </c>
      <c r="K39">
        <f t="shared" si="3"/>
        <v>2004</v>
      </c>
      <c r="L39">
        <f>'1999-2019 prostate'!G7</f>
        <v>26.1</v>
      </c>
      <c r="M39">
        <f t="shared" si="1"/>
        <v>18.100000000000001</v>
      </c>
      <c r="P39">
        <f t="shared" si="4"/>
        <v>2004</v>
      </c>
      <c r="Q39">
        <f>_xlfn.XLOOKUP($P39&amp;$P$1&amp;Q$2,'1999-2019'!$A$3:$A$411,'1999-2019'!$J$3:$J$411,,0)</f>
        <v>20.9</v>
      </c>
      <c r="R39">
        <f>_xlfn.XLOOKUP($P39&amp;$P$1&amp;R$2,'1999-2019'!$A$3:$A$411,'1999-2019'!$J$3:$J$411,,0)</f>
        <v>23.2</v>
      </c>
      <c r="S39">
        <f>_xlfn.XLOOKUP($P39&amp;$P$1&amp;S$2,'1999-2019'!$A$3:$A$411,'1999-2019'!$J$3:$J$411,,0)</f>
        <v>24.8</v>
      </c>
      <c r="T39">
        <f>_xlfn.XLOOKUP($P39&amp;$P$1&amp;T$2,'1999-2019'!$A$3:$A$411,'1999-2019'!$J$3:$J$411,,0)</f>
        <v>21.8</v>
      </c>
      <c r="U39">
        <f>_xlfn.XLOOKUP($P39&amp;$P$1&amp;U$2,'1999-2019'!$A$3:$A$411,'1999-2019'!$J$3:$J$411,,0)</f>
        <v>22.1</v>
      </c>
      <c r="V39">
        <f>_xlfn.XLOOKUP($P39&amp;$P$1&amp;V$2,'1999-2019'!$A$3:$A$411,'1999-2019'!$J$3:$J$411,,0)</f>
        <v>34.5</v>
      </c>
      <c r="W39">
        <f>_xlfn.XLOOKUP($P39&amp;$P$1&amp;W$2,'1999-2019'!$A$3:$A$411,'1999-2019'!$J$3:$J$411,,0)</f>
        <v>49.2</v>
      </c>
    </row>
    <row r="40" spans="1:23" x14ac:dyDescent="0.35">
      <c r="A40">
        <f t="shared" si="2"/>
        <v>2005</v>
      </c>
      <c r="B40" s="2">
        <f>_xlfn.XLOOKUP($A40&amp;B$2,'1999-2019'!$W$3:$W$103,'1999-2019'!$V$3:$V$103,,0)</f>
        <v>4.4000000000000004</v>
      </c>
      <c r="C40" s="2">
        <f>_xlfn.XLOOKUP($A40&amp;C$2,'1999-2019'!$W$3:$W$103,'1999-2019'!$V$3:$V$103,,0)</f>
        <v>18.100000000000001</v>
      </c>
      <c r="D40" s="2">
        <f t="shared" si="0"/>
        <v>4.1136363636363633</v>
      </c>
      <c r="E40">
        <f>_xlfn.XLOOKUP($A40&amp;E$2,'1999-2019'!$AA$3:$AA$44,'1999-2019'!$AI$3:$AI$44,,0)</f>
        <v>692.3</v>
      </c>
      <c r="F40">
        <f>_xlfn.XLOOKUP($A40&amp;F$2,'1999-2019'!$AA$3:$AA$44,'1999-2019'!$AI$3:$AI$44,,0)</f>
        <v>971.9</v>
      </c>
      <c r="G40" s="2">
        <f t="shared" si="5"/>
        <v>1.4038711541239348</v>
      </c>
      <c r="K40">
        <f t="shared" si="3"/>
        <v>2005</v>
      </c>
      <c r="L40">
        <f>'1999-2019 prostate'!G8</f>
        <v>25.3</v>
      </c>
      <c r="M40">
        <f t="shared" si="1"/>
        <v>18.100000000000001</v>
      </c>
      <c r="P40">
        <f t="shared" si="4"/>
        <v>2005</v>
      </c>
      <c r="Q40">
        <f>_xlfn.XLOOKUP($P40&amp;$P$1&amp;Q$2,'1999-2019'!$A$3:$A$411,'1999-2019'!$J$3:$J$411,,0)</f>
        <v>20.6</v>
      </c>
      <c r="R40">
        <f>_xlfn.XLOOKUP($P40&amp;$P$1&amp;R$2,'1999-2019'!$A$3:$A$411,'1999-2019'!$J$3:$J$411,,0)</f>
        <v>23.4</v>
      </c>
      <c r="S40">
        <f>_xlfn.XLOOKUP($P40&amp;$P$1&amp;S$2,'1999-2019'!$A$3:$A$411,'1999-2019'!$J$3:$J$411,,0)</f>
        <v>25.2</v>
      </c>
      <c r="T40">
        <f>_xlfn.XLOOKUP($P40&amp;$P$1&amp;T$2,'1999-2019'!$A$3:$A$411,'1999-2019'!$J$3:$J$411,,0)</f>
        <v>21.9</v>
      </c>
      <c r="U40">
        <f>_xlfn.XLOOKUP($P40&amp;$P$1&amp;U$2,'1999-2019'!$A$3:$A$411,'1999-2019'!$J$3:$J$411,,0)</f>
        <v>22.3</v>
      </c>
      <c r="V40">
        <f>_xlfn.XLOOKUP($P40&amp;$P$1&amp;V$2,'1999-2019'!$A$3:$A$411,'1999-2019'!$J$3:$J$411,,0)</f>
        <v>35.4</v>
      </c>
      <c r="W40">
        <f>_xlfn.XLOOKUP($P40&amp;$P$1&amp;W$2,'1999-2019'!$A$3:$A$411,'1999-2019'!$J$3:$J$411,,0)</f>
        <v>49.8</v>
      </c>
    </row>
    <row r="41" spans="1:23" x14ac:dyDescent="0.35">
      <c r="A41">
        <f t="shared" si="2"/>
        <v>2006</v>
      </c>
      <c r="B41" s="2">
        <f>_xlfn.XLOOKUP($A41&amp;B$2,'1999-2019'!$W$3:$W$103,'1999-2019'!$V$3:$V$103,,0)</f>
        <v>4.5</v>
      </c>
      <c r="C41" s="2">
        <f>_xlfn.XLOOKUP($A41&amp;C$2,'1999-2019'!$W$3:$W$103,'1999-2019'!$V$3:$V$103,,0)</f>
        <v>18.100000000000001</v>
      </c>
      <c r="D41" s="2">
        <f t="shared" si="0"/>
        <v>4.0222222222222221</v>
      </c>
      <c r="E41">
        <f>_xlfn.XLOOKUP($A41&amp;E$2,'1999-2019'!$AA$3:$AA$44,'1999-2019'!$AI$3:$AI$44,,0)</f>
        <v>672.2</v>
      </c>
      <c r="F41">
        <f>_xlfn.XLOOKUP($A41&amp;F$2,'1999-2019'!$AA$3:$AA$44,'1999-2019'!$AI$3:$AI$44,,0)</f>
        <v>943.5</v>
      </c>
      <c r="G41" s="2">
        <f t="shared" si="5"/>
        <v>1.4036001190121987</v>
      </c>
      <c r="K41">
        <f t="shared" si="3"/>
        <v>2006</v>
      </c>
      <c r="L41">
        <f>'1999-2019 prostate'!G9</f>
        <v>24.2</v>
      </c>
      <c r="M41">
        <f t="shared" si="1"/>
        <v>18.100000000000001</v>
      </c>
      <c r="P41">
        <f t="shared" si="4"/>
        <v>2006</v>
      </c>
      <c r="Q41">
        <f>_xlfn.XLOOKUP($P41&amp;$P$1&amp;Q$2,'1999-2019'!$A$3:$A$411,'1999-2019'!$J$3:$J$411,,0)</f>
        <v>20.399999999999999</v>
      </c>
      <c r="R41">
        <f>_xlfn.XLOOKUP($P41&amp;$P$1&amp;R$2,'1999-2019'!$A$3:$A$411,'1999-2019'!$J$3:$J$411,,0)</f>
        <v>23.5</v>
      </c>
      <c r="S41">
        <f>_xlfn.XLOOKUP($P41&amp;$P$1&amp;S$2,'1999-2019'!$A$3:$A$411,'1999-2019'!$J$3:$J$411,,0)</f>
        <v>26.1</v>
      </c>
      <c r="T41">
        <f>_xlfn.XLOOKUP($P41&amp;$P$1&amp;T$2,'1999-2019'!$A$3:$A$411,'1999-2019'!$J$3:$J$411,,0)</f>
        <v>22.4</v>
      </c>
      <c r="U41">
        <f>_xlfn.XLOOKUP($P41&amp;$P$1&amp;U$2,'1999-2019'!$A$3:$A$411,'1999-2019'!$J$3:$J$411,,0)</f>
        <v>22.2</v>
      </c>
      <c r="V41">
        <f>_xlfn.XLOOKUP($P41&amp;$P$1&amp;V$2,'1999-2019'!$A$3:$A$411,'1999-2019'!$J$3:$J$411,,0)</f>
        <v>32.9</v>
      </c>
      <c r="W41">
        <f>_xlfn.XLOOKUP($P41&amp;$P$1&amp;W$2,'1999-2019'!$A$3:$A$411,'1999-2019'!$J$3:$J$411,,0)</f>
        <v>47.9</v>
      </c>
    </row>
    <row r="42" spans="1:23" x14ac:dyDescent="0.35">
      <c r="A42">
        <f t="shared" si="2"/>
        <v>2007</v>
      </c>
      <c r="B42" s="2">
        <f>_xlfn.XLOOKUP($A42&amp;B$2,'1999-2019'!$W$3:$W$103,'1999-2019'!$V$3:$V$103,,0)</f>
        <v>4.5999999999999996</v>
      </c>
      <c r="C42" s="2">
        <f>_xlfn.XLOOKUP($A42&amp;C$2,'1999-2019'!$W$3:$W$103,'1999-2019'!$V$3:$V$103,,0)</f>
        <v>18.5</v>
      </c>
      <c r="D42" s="2">
        <f t="shared" si="0"/>
        <v>4.0217391304347831</v>
      </c>
      <c r="E42">
        <f>_xlfn.XLOOKUP($A42&amp;E$2,'1999-2019'!$AA$3:$AA$44,'1999-2019'!$AI$3:$AI$44,,0)</f>
        <v>658.1</v>
      </c>
      <c r="F42">
        <f>_xlfn.XLOOKUP($A42&amp;F$2,'1999-2019'!$AA$3:$AA$44,'1999-2019'!$AI$3:$AI$44,,0)</f>
        <v>922.9</v>
      </c>
      <c r="G42" s="2">
        <f t="shared" si="5"/>
        <v>1.4023704604163501</v>
      </c>
      <c r="K42">
        <f t="shared" si="3"/>
        <v>2007</v>
      </c>
      <c r="L42">
        <f>'1999-2019 prostate'!G10</f>
        <v>24.2</v>
      </c>
      <c r="M42">
        <f t="shared" si="1"/>
        <v>18.5</v>
      </c>
      <c r="P42">
        <f t="shared" si="4"/>
        <v>2007</v>
      </c>
      <c r="Q42">
        <f>_xlfn.XLOOKUP($P42&amp;$P$1&amp;Q$2,'1999-2019'!$A$3:$A$411,'1999-2019'!$J$3:$J$411,,0)</f>
        <v>21.5</v>
      </c>
      <c r="R42">
        <f>_xlfn.XLOOKUP($P42&amp;$P$1&amp;R$2,'1999-2019'!$A$3:$A$411,'1999-2019'!$J$3:$J$411,,0)</f>
        <v>24.2</v>
      </c>
      <c r="S42">
        <f>_xlfn.XLOOKUP($P42&amp;$P$1&amp;S$2,'1999-2019'!$A$3:$A$411,'1999-2019'!$J$3:$J$411,,0)</f>
        <v>26.9</v>
      </c>
      <c r="T42">
        <f>_xlfn.XLOOKUP($P42&amp;$P$1&amp;T$2,'1999-2019'!$A$3:$A$411,'1999-2019'!$J$3:$J$411,,0)</f>
        <v>23.9</v>
      </c>
      <c r="U42">
        <f>_xlfn.XLOOKUP($P42&amp;$P$1&amp;U$2,'1999-2019'!$A$3:$A$411,'1999-2019'!$J$3:$J$411,,0)</f>
        <v>21.9</v>
      </c>
      <c r="V42">
        <f>_xlfn.XLOOKUP($P42&amp;$P$1&amp;V$2,'1999-2019'!$A$3:$A$411,'1999-2019'!$J$3:$J$411,,0)</f>
        <v>33.700000000000003</v>
      </c>
      <c r="W42">
        <f>_xlfn.XLOOKUP($P42&amp;$P$1&amp;W$2,'1999-2019'!$A$3:$A$411,'1999-2019'!$J$3:$J$411,,0)</f>
        <v>46.6</v>
      </c>
    </row>
    <row r="43" spans="1:23" x14ac:dyDescent="0.35">
      <c r="A43">
        <f t="shared" si="2"/>
        <v>2008</v>
      </c>
      <c r="B43" s="2">
        <f>_xlfn.XLOOKUP($A43&amp;B$2,'1999-2019'!$W$3:$W$103,'1999-2019'!$V$3:$V$103,,0)</f>
        <v>4.8</v>
      </c>
      <c r="C43" s="2">
        <f>_xlfn.XLOOKUP($A43&amp;C$2,'1999-2019'!$W$3:$W$103,'1999-2019'!$V$3:$V$103,,0)</f>
        <v>19</v>
      </c>
      <c r="D43" s="2">
        <f t="shared" si="0"/>
        <v>3.9583333333333335</v>
      </c>
      <c r="E43">
        <f>_xlfn.XLOOKUP($A43&amp;E$2,'1999-2019'!$AA$3:$AA$44,'1999-2019'!$AI$3:$AI$44,,0)</f>
        <v>659.9</v>
      </c>
      <c r="F43">
        <f>_xlfn.XLOOKUP($A43&amp;F$2,'1999-2019'!$AA$3:$AA$44,'1999-2019'!$AI$3:$AI$44,,0)</f>
        <v>918.8</v>
      </c>
      <c r="G43" s="2">
        <f t="shared" si="5"/>
        <v>1.3923321715411425</v>
      </c>
      <c r="K43">
        <f t="shared" si="3"/>
        <v>2008</v>
      </c>
      <c r="L43">
        <f>'1999-2019 prostate'!G11</f>
        <v>23</v>
      </c>
      <c r="M43">
        <f t="shared" si="1"/>
        <v>19</v>
      </c>
      <c r="P43">
        <f t="shared" si="4"/>
        <v>2008</v>
      </c>
      <c r="Q43">
        <f>_xlfn.XLOOKUP($P43&amp;$P$1&amp;Q$2,'1999-2019'!$A$3:$A$411,'1999-2019'!$J$3:$J$411,,0)</f>
        <v>21.1</v>
      </c>
      <c r="R43">
        <f>_xlfn.XLOOKUP($P43&amp;$P$1&amp;R$2,'1999-2019'!$A$3:$A$411,'1999-2019'!$J$3:$J$411,,0)</f>
        <v>24.4</v>
      </c>
      <c r="S43">
        <f>_xlfn.XLOOKUP($P43&amp;$P$1&amp;S$2,'1999-2019'!$A$3:$A$411,'1999-2019'!$J$3:$J$411,,0)</f>
        <v>28.5</v>
      </c>
      <c r="T43">
        <f>_xlfn.XLOOKUP($P43&amp;$P$1&amp;T$2,'1999-2019'!$A$3:$A$411,'1999-2019'!$J$3:$J$411,,0)</f>
        <v>25.7</v>
      </c>
      <c r="U43">
        <f>_xlfn.XLOOKUP($P43&amp;$P$1&amp;U$2,'1999-2019'!$A$3:$A$411,'1999-2019'!$J$3:$J$411,,0)</f>
        <v>24.3</v>
      </c>
      <c r="V43">
        <f>_xlfn.XLOOKUP($P43&amp;$P$1&amp;V$2,'1999-2019'!$A$3:$A$411,'1999-2019'!$J$3:$J$411,,0)</f>
        <v>33.5</v>
      </c>
      <c r="W43">
        <f>_xlfn.XLOOKUP($P43&amp;$P$1&amp;W$2,'1999-2019'!$A$3:$A$411,'1999-2019'!$J$3:$J$411,,0)</f>
        <v>42.9</v>
      </c>
    </row>
    <row r="44" spans="1:23" x14ac:dyDescent="0.35">
      <c r="A44">
        <f t="shared" si="2"/>
        <v>2009</v>
      </c>
      <c r="B44" s="2">
        <f>_xlfn.XLOOKUP($A44&amp;B$2,'1999-2019'!$W$3:$W$103,'1999-2019'!$V$3:$V$103,,0)</f>
        <v>4.9000000000000004</v>
      </c>
      <c r="C44" s="2">
        <f>_xlfn.XLOOKUP($A44&amp;C$2,'1999-2019'!$W$3:$W$103,'1999-2019'!$V$3:$V$103,,0)</f>
        <v>19.2</v>
      </c>
      <c r="D44" s="2">
        <f t="shared" si="0"/>
        <v>3.918367346938775</v>
      </c>
      <c r="E44">
        <f>_xlfn.XLOOKUP($A44&amp;E$2,'1999-2019'!$AA$3:$AA$44,'1999-2019'!$AI$3:$AI$44,,0)</f>
        <v>636.79999999999995</v>
      </c>
      <c r="F44">
        <f>_xlfn.XLOOKUP($A44&amp;F$2,'1999-2019'!$AA$3:$AA$44,'1999-2019'!$AI$3:$AI$44,,0)</f>
        <v>890.9</v>
      </c>
      <c r="G44" s="2">
        <f t="shared" si="5"/>
        <v>1.3990263819095479</v>
      </c>
      <c r="K44">
        <f t="shared" si="3"/>
        <v>2009</v>
      </c>
      <c r="L44">
        <f>'1999-2019 prostate'!G12</f>
        <v>22.1</v>
      </c>
      <c r="M44">
        <f t="shared" si="1"/>
        <v>19.2</v>
      </c>
      <c r="P44">
        <f t="shared" si="4"/>
        <v>2009</v>
      </c>
      <c r="Q44">
        <f>_xlfn.XLOOKUP($P44&amp;$P$1&amp;Q$2,'1999-2019'!$A$3:$A$411,'1999-2019'!$J$3:$J$411,,0)</f>
        <v>20.9</v>
      </c>
      <c r="R44">
        <f>_xlfn.XLOOKUP($P44&amp;$P$1&amp;R$2,'1999-2019'!$A$3:$A$411,'1999-2019'!$J$3:$J$411,,0)</f>
        <v>24.9</v>
      </c>
      <c r="S44">
        <f>_xlfn.XLOOKUP($P44&amp;$P$1&amp;S$2,'1999-2019'!$A$3:$A$411,'1999-2019'!$J$3:$J$411,,0)</f>
        <v>29.2</v>
      </c>
      <c r="T44">
        <f>_xlfn.XLOOKUP($P44&amp;$P$1&amp;T$2,'1999-2019'!$A$3:$A$411,'1999-2019'!$J$3:$J$411,,0)</f>
        <v>26.1</v>
      </c>
      <c r="U44">
        <f>_xlfn.XLOOKUP($P44&amp;$P$1&amp;U$2,'1999-2019'!$A$3:$A$411,'1999-2019'!$J$3:$J$411,,0)</f>
        <v>24.2</v>
      </c>
      <c r="V44">
        <f>_xlfn.XLOOKUP($P44&amp;$P$1&amp;V$2,'1999-2019'!$A$3:$A$411,'1999-2019'!$J$3:$J$411,,0)</f>
        <v>32.9</v>
      </c>
      <c r="W44">
        <f>_xlfn.XLOOKUP($P44&amp;$P$1&amp;W$2,'1999-2019'!$A$3:$A$411,'1999-2019'!$J$3:$J$411,,0)</f>
        <v>43.9</v>
      </c>
    </row>
    <row r="45" spans="1:23" x14ac:dyDescent="0.35">
      <c r="A45">
        <f t="shared" si="2"/>
        <v>2010</v>
      </c>
      <c r="B45" s="2">
        <f>_xlfn.XLOOKUP($A45&amp;B$2,'1999-2019'!$W$3:$W$103,'1999-2019'!$V$3:$V$103,,0)</f>
        <v>5</v>
      </c>
      <c r="C45" s="2">
        <f>_xlfn.XLOOKUP($A45&amp;C$2,'1999-2019'!$W$3:$W$103,'1999-2019'!$V$3:$V$103,,0)</f>
        <v>19.8</v>
      </c>
      <c r="D45" s="2">
        <f t="shared" si="0"/>
        <v>3.96</v>
      </c>
      <c r="E45">
        <f>_xlfn.XLOOKUP($A45&amp;E$2,'1999-2019'!$AA$3:$AA$44,'1999-2019'!$AI$3:$AI$44,,0)</f>
        <v>634.9</v>
      </c>
      <c r="F45">
        <f>_xlfn.XLOOKUP($A45&amp;F$2,'1999-2019'!$AA$3:$AA$44,'1999-2019'!$AI$3:$AI$44,,0)</f>
        <v>887.1</v>
      </c>
      <c r="G45" s="2">
        <f t="shared" si="5"/>
        <v>1.3972279099070721</v>
      </c>
      <c r="K45">
        <f t="shared" si="3"/>
        <v>2010</v>
      </c>
      <c r="L45">
        <f>'1999-2019 prostate'!G13</f>
        <v>21.9</v>
      </c>
      <c r="M45">
        <f t="shared" si="1"/>
        <v>19.8</v>
      </c>
      <c r="P45">
        <f t="shared" si="4"/>
        <v>2010</v>
      </c>
      <c r="Q45">
        <f>_xlfn.XLOOKUP($P45&amp;$P$1&amp;Q$2,'1999-2019'!$A$3:$A$411,'1999-2019'!$J$3:$J$411,,0)</f>
        <v>22.5</v>
      </c>
      <c r="R45">
        <f>_xlfn.XLOOKUP($P45&amp;$P$1&amp;R$2,'1999-2019'!$A$3:$A$411,'1999-2019'!$J$3:$J$411,,0)</f>
        <v>24.6</v>
      </c>
      <c r="S45">
        <f>_xlfn.XLOOKUP($P45&amp;$P$1&amp;S$2,'1999-2019'!$A$3:$A$411,'1999-2019'!$J$3:$J$411,,0)</f>
        <v>30.3</v>
      </c>
      <c r="T45">
        <f>_xlfn.XLOOKUP($P45&amp;$P$1&amp;T$2,'1999-2019'!$A$3:$A$411,'1999-2019'!$J$3:$J$411,,0)</f>
        <v>27.6</v>
      </c>
      <c r="U45">
        <f>_xlfn.XLOOKUP($P45&amp;$P$1&amp;U$2,'1999-2019'!$A$3:$A$411,'1999-2019'!$J$3:$J$411,,0)</f>
        <v>23.9</v>
      </c>
      <c r="V45">
        <f>_xlfn.XLOOKUP($P45&amp;$P$1&amp;V$2,'1999-2019'!$A$3:$A$411,'1999-2019'!$J$3:$J$411,,0)</f>
        <v>32.299999999999997</v>
      </c>
      <c r="W45">
        <f>_xlfn.XLOOKUP($P45&amp;$P$1&amp;W$2,'1999-2019'!$A$3:$A$411,'1999-2019'!$J$3:$J$411,,0)</f>
        <v>47.3</v>
      </c>
    </row>
    <row r="46" spans="1:23" x14ac:dyDescent="0.35">
      <c r="A46">
        <f t="shared" si="2"/>
        <v>2011</v>
      </c>
      <c r="B46" s="2">
        <f>_xlfn.XLOOKUP($A46&amp;B$2,'1999-2019'!$W$3:$W$103,'1999-2019'!$V$3:$V$103,,0)</f>
        <v>5.2</v>
      </c>
      <c r="C46" s="2">
        <f>_xlfn.XLOOKUP($A46&amp;C$2,'1999-2019'!$W$3:$W$103,'1999-2019'!$V$3:$V$103,,0)</f>
        <v>20</v>
      </c>
      <c r="D46" s="2">
        <f t="shared" si="0"/>
        <v>3.8461538461538458</v>
      </c>
      <c r="E46">
        <f>_xlfn.XLOOKUP($A46&amp;E$2,'1999-2019'!$AA$3:$AA$44,'1999-2019'!$AI$3:$AI$44,,0)</f>
        <v>632.4</v>
      </c>
      <c r="F46">
        <f>_xlfn.XLOOKUP($A46&amp;F$2,'1999-2019'!$AA$3:$AA$44,'1999-2019'!$AI$3:$AI$44,,0)</f>
        <v>875.3</v>
      </c>
      <c r="G46" s="2">
        <f t="shared" si="5"/>
        <v>1.3840923466160657</v>
      </c>
      <c r="K46">
        <f t="shared" si="3"/>
        <v>2011</v>
      </c>
      <c r="L46">
        <f>'1999-2019 prostate'!G14</f>
        <v>20.7</v>
      </c>
      <c r="M46">
        <f t="shared" si="1"/>
        <v>20</v>
      </c>
      <c r="P46">
        <f t="shared" si="4"/>
        <v>2011</v>
      </c>
      <c r="Q46">
        <f>_xlfn.XLOOKUP($P46&amp;$P$1&amp;Q$2,'1999-2019'!$A$3:$A$411,'1999-2019'!$J$3:$J$411,,0)</f>
        <v>23</v>
      </c>
      <c r="R46">
        <f>_xlfn.XLOOKUP($P46&amp;$P$1&amp;R$2,'1999-2019'!$A$3:$A$411,'1999-2019'!$J$3:$J$411,,0)</f>
        <v>24.9</v>
      </c>
      <c r="S46">
        <f>_xlfn.XLOOKUP($P46&amp;$P$1&amp;S$2,'1999-2019'!$A$3:$A$411,'1999-2019'!$J$3:$J$411,,0)</f>
        <v>30.1</v>
      </c>
      <c r="T46">
        <f>_xlfn.XLOOKUP($P46&amp;$P$1&amp;T$2,'1999-2019'!$A$3:$A$411,'1999-2019'!$J$3:$J$411,,0)</f>
        <v>27.3</v>
      </c>
      <c r="U46">
        <f>_xlfn.XLOOKUP($P46&amp;$P$1&amp;U$2,'1999-2019'!$A$3:$A$411,'1999-2019'!$J$3:$J$411,,0)</f>
        <v>24.3</v>
      </c>
      <c r="V46">
        <f>_xlfn.XLOOKUP($P46&amp;$P$1&amp;V$2,'1999-2019'!$A$3:$A$411,'1999-2019'!$J$3:$J$411,,0)</f>
        <v>33.700000000000003</v>
      </c>
      <c r="W46">
        <f>_xlfn.XLOOKUP($P46&amp;$P$1&amp;W$2,'1999-2019'!$A$3:$A$411,'1999-2019'!$J$3:$J$411,,0)</f>
        <v>44</v>
      </c>
    </row>
    <row r="47" spans="1:23" x14ac:dyDescent="0.35">
      <c r="A47">
        <f t="shared" si="2"/>
        <v>2012</v>
      </c>
      <c r="B47" s="2">
        <f>_xlfn.XLOOKUP($A47&amp;B$2,'1999-2019'!$W$3:$W$103,'1999-2019'!$V$3:$V$103,,0)</f>
        <v>5.4</v>
      </c>
      <c r="C47" s="2">
        <f>_xlfn.XLOOKUP($A47&amp;C$2,'1999-2019'!$W$3:$W$103,'1999-2019'!$V$3:$V$103,,0)</f>
        <v>20.3</v>
      </c>
      <c r="D47" s="2">
        <f t="shared" si="0"/>
        <v>3.7592592592592591</v>
      </c>
      <c r="E47">
        <f>_xlfn.XLOOKUP($A47&amp;E$2,'1999-2019'!$AA$3:$AA$44,'1999-2019'!$AI$3:$AI$44,,0)</f>
        <v>624.70000000000005</v>
      </c>
      <c r="F47">
        <f>_xlfn.XLOOKUP($A47&amp;F$2,'1999-2019'!$AA$3:$AA$44,'1999-2019'!$AI$3:$AI$44,,0)</f>
        <v>865.1</v>
      </c>
      <c r="G47" s="2">
        <f t="shared" si="5"/>
        <v>1.3848247158636144</v>
      </c>
      <c r="K47">
        <f t="shared" si="3"/>
        <v>2012</v>
      </c>
      <c r="L47">
        <f>'1999-2019 prostate'!G15</f>
        <v>19.5</v>
      </c>
      <c r="M47">
        <f t="shared" si="1"/>
        <v>20.3</v>
      </c>
      <c r="P47">
        <f t="shared" si="4"/>
        <v>2012</v>
      </c>
      <c r="Q47">
        <f>_xlfn.XLOOKUP($P47&amp;$P$1&amp;Q$2,'1999-2019'!$A$3:$A$411,'1999-2019'!$J$3:$J$411,,0)</f>
        <v>23.3</v>
      </c>
      <c r="R47">
        <f>_xlfn.XLOOKUP($P47&amp;$P$1&amp;R$2,'1999-2019'!$A$3:$A$411,'1999-2019'!$J$3:$J$411,,0)</f>
        <v>25.6</v>
      </c>
      <c r="S47">
        <f>_xlfn.XLOOKUP($P47&amp;$P$1&amp;S$2,'1999-2019'!$A$3:$A$411,'1999-2019'!$J$3:$J$411,,0)</f>
        <v>30.1</v>
      </c>
      <c r="T47">
        <f>_xlfn.XLOOKUP($P47&amp;$P$1&amp;T$2,'1999-2019'!$A$3:$A$411,'1999-2019'!$J$3:$J$411,,0)</f>
        <v>28.6</v>
      </c>
      <c r="U47">
        <f>_xlfn.XLOOKUP($P47&amp;$P$1&amp;U$2,'1999-2019'!$A$3:$A$411,'1999-2019'!$J$3:$J$411,,0)</f>
        <v>24</v>
      </c>
      <c r="V47">
        <f>_xlfn.XLOOKUP($P47&amp;$P$1&amp;V$2,'1999-2019'!$A$3:$A$411,'1999-2019'!$J$3:$J$411,,0)</f>
        <v>34.1</v>
      </c>
      <c r="W47">
        <f>_xlfn.XLOOKUP($P47&amp;$P$1&amp;W$2,'1999-2019'!$A$3:$A$411,'1999-2019'!$J$3:$J$411,,0)</f>
        <v>46.9</v>
      </c>
    </row>
    <row r="48" spans="1:23" x14ac:dyDescent="0.35">
      <c r="A48">
        <f t="shared" si="2"/>
        <v>2013</v>
      </c>
      <c r="B48" s="2">
        <f>_xlfn.XLOOKUP($A48&amp;B$2,'1999-2019'!$W$3:$W$103,'1999-2019'!$V$3:$V$103,,0)</f>
        <v>5.5</v>
      </c>
      <c r="C48" s="2">
        <f>_xlfn.XLOOKUP($A48&amp;C$2,'1999-2019'!$W$3:$W$103,'1999-2019'!$V$3:$V$103,,0)</f>
        <v>20.3</v>
      </c>
      <c r="D48" s="2">
        <f t="shared" si="0"/>
        <v>3.6909090909090909</v>
      </c>
      <c r="E48">
        <f>_xlfn.XLOOKUP($A48&amp;E$2,'1999-2019'!$AA$3:$AA$44,'1999-2019'!$AI$3:$AI$44,,0)</f>
        <v>623.5</v>
      </c>
      <c r="F48">
        <f>_xlfn.XLOOKUP($A48&amp;F$2,'1999-2019'!$AA$3:$AA$44,'1999-2019'!$AI$3:$AI$44,,0)</f>
        <v>863.6</v>
      </c>
      <c r="G48" s="2">
        <f t="shared" si="5"/>
        <v>1.385084202085004</v>
      </c>
      <c r="K48">
        <f t="shared" si="3"/>
        <v>2013</v>
      </c>
      <c r="L48">
        <f>'1999-2019 prostate'!G16</f>
        <v>19.2</v>
      </c>
      <c r="M48">
        <f t="shared" si="1"/>
        <v>20.3</v>
      </c>
      <c r="P48">
        <f t="shared" si="4"/>
        <v>2013</v>
      </c>
      <c r="Q48">
        <f>_xlfn.XLOOKUP($P48&amp;$P$1&amp;Q$2,'1999-2019'!$A$3:$A$411,'1999-2019'!$J$3:$J$411,,0)</f>
        <v>23.4</v>
      </c>
      <c r="R48">
        <f>_xlfn.XLOOKUP($P48&amp;$P$1&amp;R$2,'1999-2019'!$A$3:$A$411,'1999-2019'!$J$3:$J$411,,0)</f>
        <v>24.8</v>
      </c>
      <c r="S48">
        <f>_xlfn.XLOOKUP($P48&amp;$P$1&amp;S$2,'1999-2019'!$A$3:$A$411,'1999-2019'!$J$3:$J$411,,0)</f>
        <v>29.6</v>
      </c>
      <c r="T48">
        <f>_xlfn.XLOOKUP($P48&amp;$P$1&amp;T$2,'1999-2019'!$A$3:$A$411,'1999-2019'!$J$3:$J$411,,0)</f>
        <v>28.3</v>
      </c>
      <c r="U48">
        <f>_xlfn.XLOOKUP($P48&amp;$P$1&amp;U$2,'1999-2019'!$A$3:$A$411,'1999-2019'!$J$3:$J$411,,0)</f>
        <v>25.9</v>
      </c>
      <c r="V48">
        <f>_xlfn.XLOOKUP($P48&amp;$P$1&amp;V$2,'1999-2019'!$A$3:$A$411,'1999-2019'!$J$3:$J$411,,0)</f>
        <v>34.6</v>
      </c>
      <c r="W48">
        <f>_xlfn.XLOOKUP($P48&amp;$P$1&amp;W$2,'1999-2019'!$A$3:$A$411,'1999-2019'!$J$3:$J$411,,0)</f>
        <v>48.4</v>
      </c>
    </row>
    <row r="49" spans="1:23" x14ac:dyDescent="0.35">
      <c r="A49">
        <f t="shared" si="2"/>
        <v>2014</v>
      </c>
      <c r="B49" s="2">
        <f>_xlfn.XLOOKUP($A49&amp;B$2,'1999-2019'!$W$3:$W$103,'1999-2019'!$V$3:$V$103,,0)</f>
        <v>5.8</v>
      </c>
      <c r="C49" s="2">
        <f>_xlfn.XLOOKUP($A49&amp;C$2,'1999-2019'!$W$3:$W$103,'1999-2019'!$V$3:$V$103,,0)</f>
        <v>20.7</v>
      </c>
      <c r="D49" s="2">
        <f t="shared" si="0"/>
        <v>3.5689655172413794</v>
      </c>
      <c r="E49">
        <f>_xlfn.XLOOKUP($A49&amp;E$2,'1999-2019'!$AA$3:$AA$44,'1999-2019'!$AI$3:$AI$44,,0)</f>
        <v>616.70000000000005</v>
      </c>
      <c r="F49">
        <f>_xlfn.XLOOKUP($A49&amp;F$2,'1999-2019'!$AA$3:$AA$44,'1999-2019'!$AI$3:$AI$44,,0)</f>
        <v>855.1</v>
      </c>
      <c r="G49" s="2">
        <f t="shared" si="5"/>
        <v>1.3865736987189881</v>
      </c>
      <c r="K49">
        <f t="shared" si="3"/>
        <v>2014</v>
      </c>
      <c r="L49">
        <f>'1999-2019 prostate'!G17</f>
        <v>19</v>
      </c>
      <c r="M49">
        <f t="shared" si="1"/>
        <v>20.7</v>
      </c>
      <c r="P49">
        <f t="shared" si="4"/>
        <v>2014</v>
      </c>
      <c r="Q49">
        <f>_xlfn.XLOOKUP($P49&amp;$P$1&amp;Q$2,'1999-2019'!$A$3:$A$411,'1999-2019'!$J$3:$J$411,,0)</f>
        <v>23.8</v>
      </c>
      <c r="R49">
        <f>_xlfn.XLOOKUP($P49&amp;$P$1&amp;R$2,'1999-2019'!$A$3:$A$411,'1999-2019'!$J$3:$J$411,,0)</f>
        <v>25</v>
      </c>
      <c r="S49">
        <f>_xlfn.XLOOKUP($P49&amp;$P$1&amp;S$2,'1999-2019'!$A$3:$A$411,'1999-2019'!$J$3:$J$411,,0)</f>
        <v>29.9</v>
      </c>
      <c r="T49">
        <f>_xlfn.XLOOKUP($P49&amp;$P$1&amp;T$2,'1999-2019'!$A$3:$A$411,'1999-2019'!$J$3:$J$411,,0)</f>
        <v>29.4</v>
      </c>
      <c r="U49">
        <f>_xlfn.XLOOKUP($P49&amp;$P$1&amp;U$2,'1999-2019'!$A$3:$A$411,'1999-2019'!$J$3:$J$411,,0)</f>
        <v>26.6</v>
      </c>
      <c r="V49">
        <f>_xlfn.XLOOKUP($P49&amp;$P$1&amp;V$2,'1999-2019'!$A$3:$A$411,'1999-2019'!$J$3:$J$411,,0)</f>
        <v>34.799999999999997</v>
      </c>
      <c r="W49">
        <f>_xlfn.XLOOKUP($P49&amp;$P$1&amp;W$2,'1999-2019'!$A$3:$A$411,'1999-2019'!$J$3:$J$411,,0)</f>
        <v>49.9</v>
      </c>
    </row>
    <row r="50" spans="1:23" x14ac:dyDescent="0.35">
      <c r="A50">
        <f t="shared" si="2"/>
        <v>2015</v>
      </c>
      <c r="B50" s="2">
        <f>_xlfn.XLOOKUP($A50&amp;B$2,'1999-2019'!$W$3:$W$103,'1999-2019'!$V$3:$V$103,,0)</f>
        <v>6</v>
      </c>
      <c r="C50" s="2">
        <f>_xlfn.XLOOKUP($A50&amp;C$2,'1999-2019'!$W$3:$W$103,'1999-2019'!$V$3:$V$103,,0)</f>
        <v>21</v>
      </c>
      <c r="D50" s="2">
        <f t="shared" si="0"/>
        <v>3.5</v>
      </c>
      <c r="E50">
        <f>_xlfn.XLOOKUP($A50&amp;E$2,'1999-2019'!$AA$3:$AA$44,'1999-2019'!$AI$3:$AI$44,,0)</f>
        <v>624.20000000000005</v>
      </c>
      <c r="F50">
        <f>_xlfn.XLOOKUP($A50&amp;F$2,'1999-2019'!$AA$3:$AA$44,'1999-2019'!$AI$3:$AI$44,,0)</f>
        <v>863.2</v>
      </c>
      <c r="G50" s="2">
        <f t="shared" si="5"/>
        <v>1.3828900993271387</v>
      </c>
      <c r="K50">
        <f t="shared" si="3"/>
        <v>2015</v>
      </c>
      <c r="L50">
        <f>'1999-2019 prostate'!G18</f>
        <v>18.8</v>
      </c>
      <c r="M50">
        <f t="shared" si="1"/>
        <v>21</v>
      </c>
      <c r="P50">
        <f t="shared" si="4"/>
        <v>2015</v>
      </c>
      <c r="Q50">
        <f>_xlfn.XLOOKUP($P50&amp;$P$1&amp;Q$2,'1999-2019'!$A$3:$A$411,'1999-2019'!$J$3:$J$411,,0)</f>
        <v>24.6</v>
      </c>
      <c r="R50">
        <f>_xlfn.XLOOKUP($P50&amp;$P$1&amp;R$2,'1999-2019'!$A$3:$A$411,'1999-2019'!$J$3:$J$411,,0)</f>
        <v>25.8</v>
      </c>
      <c r="S50">
        <f>_xlfn.XLOOKUP($P50&amp;$P$1&amp;S$2,'1999-2019'!$A$3:$A$411,'1999-2019'!$J$3:$J$411,,0)</f>
        <v>30.1</v>
      </c>
      <c r="T50">
        <f>_xlfn.XLOOKUP($P50&amp;$P$1&amp;T$2,'1999-2019'!$A$3:$A$411,'1999-2019'!$J$3:$J$411,,0)</f>
        <v>28.9</v>
      </c>
      <c r="U50">
        <f>_xlfn.XLOOKUP($P50&amp;$P$1&amp;U$2,'1999-2019'!$A$3:$A$411,'1999-2019'!$J$3:$J$411,,0)</f>
        <v>26.1</v>
      </c>
      <c r="V50">
        <f>_xlfn.XLOOKUP($P50&amp;$P$1&amp;V$2,'1999-2019'!$A$3:$A$411,'1999-2019'!$J$3:$J$411,,0)</f>
        <v>35.200000000000003</v>
      </c>
      <c r="W50">
        <f>_xlfn.XLOOKUP($P50&amp;$P$1&amp;W$2,'1999-2019'!$A$3:$A$411,'1999-2019'!$J$3:$J$411,,0)</f>
        <v>48.2</v>
      </c>
    </row>
    <row r="51" spans="1:23" x14ac:dyDescent="0.35">
      <c r="A51">
        <f t="shared" si="2"/>
        <v>2016</v>
      </c>
      <c r="B51" s="2">
        <f>_xlfn.XLOOKUP($A51&amp;B$2,'1999-2019'!$W$3:$W$103,'1999-2019'!$V$3:$V$103,,0)</f>
        <v>6</v>
      </c>
      <c r="C51" s="2">
        <f>_xlfn.XLOOKUP($A51&amp;C$2,'1999-2019'!$W$3:$W$103,'1999-2019'!$V$3:$V$103,,0)</f>
        <v>21.3</v>
      </c>
      <c r="D51" s="2">
        <f t="shared" si="0"/>
        <v>3.5500000000000003</v>
      </c>
      <c r="E51">
        <f>_xlfn.XLOOKUP($A51&amp;E$2,'1999-2019'!$AA$3:$AA$44,'1999-2019'!$AI$3:$AI$44,,0)</f>
        <v>617.5</v>
      </c>
      <c r="F51">
        <f>_xlfn.XLOOKUP($A51&amp;F$2,'1999-2019'!$AA$3:$AA$44,'1999-2019'!$AI$3:$AI$44,,0)</f>
        <v>861</v>
      </c>
      <c r="G51" s="2">
        <f t="shared" si="5"/>
        <v>1.394331983805668</v>
      </c>
      <c r="K51">
        <f t="shared" si="3"/>
        <v>2016</v>
      </c>
      <c r="L51">
        <f>'1999-2019 prostate'!G19</f>
        <v>19.3</v>
      </c>
      <c r="M51">
        <f t="shared" si="1"/>
        <v>21.3</v>
      </c>
      <c r="P51">
        <f t="shared" si="4"/>
        <v>2016</v>
      </c>
      <c r="Q51">
        <f>_xlfn.XLOOKUP($P51&amp;$P$1&amp;Q$2,'1999-2019'!$A$3:$A$411,'1999-2019'!$J$3:$J$411,,0)</f>
        <v>26</v>
      </c>
      <c r="R51">
        <f>_xlfn.XLOOKUP($P51&amp;$P$1&amp;R$2,'1999-2019'!$A$3:$A$411,'1999-2019'!$J$3:$J$411,,0)</f>
        <v>26.2</v>
      </c>
      <c r="S51">
        <f>_xlfn.XLOOKUP($P51&amp;$P$1&amp;S$2,'1999-2019'!$A$3:$A$411,'1999-2019'!$J$3:$J$411,,0)</f>
        <v>29.3</v>
      </c>
      <c r="T51">
        <f>_xlfn.XLOOKUP($P51&amp;$P$1&amp;T$2,'1999-2019'!$A$3:$A$411,'1999-2019'!$J$3:$J$411,,0)</f>
        <v>28.7</v>
      </c>
      <c r="U51">
        <f>_xlfn.XLOOKUP($P51&amp;$P$1&amp;U$2,'1999-2019'!$A$3:$A$411,'1999-2019'!$J$3:$J$411,,0)</f>
        <v>25.8</v>
      </c>
      <c r="V51">
        <f>_xlfn.XLOOKUP($P51&amp;$P$1&amp;V$2,'1999-2019'!$A$3:$A$411,'1999-2019'!$J$3:$J$411,,0)</f>
        <v>35.9</v>
      </c>
      <c r="W51">
        <f>_xlfn.XLOOKUP($P51&amp;$P$1&amp;W$2,'1999-2019'!$A$3:$A$411,'1999-2019'!$J$3:$J$411,,0)</f>
        <v>47.9</v>
      </c>
    </row>
    <row r="52" spans="1:23" x14ac:dyDescent="0.35">
      <c r="A52">
        <f t="shared" si="2"/>
        <v>2017</v>
      </c>
      <c r="B52" s="2">
        <f>_xlfn.XLOOKUP($A52&amp;B$2,'1999-2019'!$W$3:$W$103,'1999-2019'!$V$3:$V$103,,0)</f>
        <v>6.1</v>
      </c>
      <c r="C52" s="2">
        <f>_xlfn.XLOOKUP($A52&amp;C$2,'1999-2019'!$W$3:$W$103,'1999-2019'!$V$3:$V$103,,0)</f>
        <v>22.4</v>
      </c>
      <c r="D52" s="2">
        <f t="shared" si="0"/>
        <v>3.6721311475409837</v>
      </c>
      <c r="E52">
        <f>_xlfn.XLOOKUP($A52&amp;E$2,'1999-2019'!$AA$3:$AA$44,'1999-2019'!$AI$3:$AI$44,,0)</f>
        <v>619.70000000000005</v>
      </c>
      <c r="F52">
        <f>_xlfn.XLOOKUP($A52&amp;F$2,'1999-2019'!$AA$3:$AA$44,'1999-2019'!$AI$3:$AI$44,,0)</f>
        <v>864.5</v>
      </c>
      <c r="G52" s="2">
        <f t="shared" si="5"/>
        <v>1.3950298531547523</v>
      </c>
      <c r="K52">
        <f t="shared" si="3"/>
        <v>2017</v>
      </c>
      <c r="L52">
        <f>'1999-2019 prostate'!G20</f>
        <v>18.7</v>
      </c>
      <c r="M52">
        <f t="shared" si="1"/>
        <v>22.4</v>
      </c>
      <c r="P52">
        <f t="shared" si="4"/>
        <v>2017</v>
      </c>
      <c r="Q52">
        <f>_xlfn.XLOOKUP($P52&amp;$P$1&amp;Q$2,'1999-2019'!$A$3:$A$411,'1999-2019'!$J$3:$J$411,,0)</f>
        <v>27.6</v>
      </c>
      <c r="R52">
        <f>_xlfn.XLOOKUP($P52&amp;$P$1&amp;R$2,'1999-2019'!$A$3:$A$411,'1999-2019'!$J$3:$J$411,,0)</f>
        <v>27.4</v>
      </c>
      <c r="S52">
        <f>_xlfn.XLOOKUP($P52&amp;$P$1&amp;S$2,'1999-2019'!$A$3:$A$411,'1999-2019'!$J$3:$J$411,,0)</f>
        <v>30.2</v>
      </c>
      <c r="T52">
        <f>_xlfn.XLOOKUP($P52&amp;$P$1&amp;T$2,'1999-2019'!$A$3:$A$411,'1999-2019'!$J$3:$J$411,,0)</f>
        <v>29.8</v>
      </c>
      <c r="U52">
        <f>_xlfn.XLOOKUP($P52&amp;$P$1&amp;U$2,'1999-2019'!$A$3:$A$411,'1999-2019'!$J$3:$J$411,,0)</f>
        <v>26.2</v>
      </c>
      <c r="V52">
        <f>_xlfn.XLOOKUP($P52&amp;$P$1&amp;V$2,'1999-2019'!$A$3:$A$411,'1999-2019'!$J$3:$J$411,,0)</f>
        <v>35.799999999999997</v>
      </c>
      <c r="W52">
        <f>_xlfn.XLOOKUP($P52&amp;$P$1&amp;W$2,'1999-2019'!$A$3:$A$411,'1999-2019'!$J$3:$J$411,,0)</f>
        <v>50.6</v>
      </c>
    </row>
    <row r="53" spans="1:23" x14ac:dyDescent="0.35">
      <c r="A53">
        <f>A52+1</f>
        <v>2018</v>
      </c>
      <c r="B53" s="2">
        <f>_xlfn.XLOOKUP($A53&amp;B$2,'1999-2019'!$W$3:$W$103,'1999-2019'!$V$3:$V$103,,0)</f>
        <v>6.2</v>
      </c>
      <c r="C53" s="2">
        <f>_xlfn.XLOOKUP($A53&amp;C$2,'1999-2019'!$W$3:$W$103,'1999-2019'!$V$3:$V$103,,0)</f>
        <v>22.8</v>
      </c>
      <c r="D53" s="2">
        <f t="shared" si="0"/>
        <v>3.6774193548387095</v>
      </c>
      <c r="E53">
        <f>_xlfn.XLOOKUP($A53&amp;E$2,'1999-2019'!$AA$3:$AA$44,'1999-2019'!$AI$3:$AI$44,,0)</f>
        <v>611.29999999999995</v>
      </c>
      <c r="F53">
        <f>_xlfn.XLOOKUP($A53&amp;F$2,'1999-2019'!$AA$3:$AA$44,'1999-2019'!$AI$3:$AI$44,,0)</f>
        <v>855.5</v>
      </c>
      <c r="G53" s="2">
        <f t="shared" si="5"/>
        <v>1.399476525437592</v>
      </c>
      <c r="K53">
        <f t="shared" si="3"/>
        <v>2018</v>
      </c>
      <c r="L53">
        <f>'2018-2022 prostate'!G2</f>
        <v>18.8</v>
      </c>
      <c r="M53">
        <f t="shared" si="1"/>
        <v>22.8</v>
      </c>
      <c r="P53">
        <f t="shared" si="4"/>
        <v>2018</v>
      </c>
      <c r="Q53">
        <f>_xlfn.XLOOKUP($P53&amp;$P$1&amp;Q$2,'1999-2019'!$A$3:$A$411,'1999-2019'!$J$3:$J$411,,0)</f>
        <v>27.3</v>
      </c>
      <c r="R53">
        <f>_xlfn.XLOOKUP($P53&amp;$P$1&amp;R$2,'1999-2019'!$A$3:$A$411,'1999-2019'!$J$3:$J$411,,0)</f>
        <v>28.1</v>
      </c>
      <c r="S53">
        <f>_xlfn.XLOOKUP($P53&amp;$P$1&amp;S$2,'1999-2019'!$A$3:$A$411,'1999-2019'!$J$3:$J$411,,0)</f>
        <v>30.2</v>
      </c>
      <c r="T53">
        <f>_xlfn.XLOOKUP($P53&amp;$P$1&amp;T$2,'1999-2019'!$A$3:$A$411,'1999-2019'!$J$3:$J$411,,0)</f>
        <v>31.7</v>
      </c>
      <c r="U53">
        <f>_xlfn.XLOOKUP($P53&amp;$P$1&amp;U$2,'1999-2019'!$A$3:$A$411,'1999-2019'!$J$3:$J$411,,0)</f>
        <v>27.8</v>
      </c>
      <c r="V53">
        <f>_xlfn.XLOOKUP($P53&amp;$P$1&amp;V$2,'1999-2019'!$A$3:$A$411,'1999-2019'!$J$3:$J$411,,0)</f>
        <v>37.299999999999997</v>
      </c>
      <c r="W53">
        <f>_xlfn.XLOOKUP($P53&amp;$P$1&amp;W$2,'1999-2019'!$A$3:$A$411,'1999-2019'!$J$3:$J$411,,0)</f>
        <v>47.2</v>
      </c>
    </row>
    <row r="54" spans="1:23" x14ac:dyDescent="0.35">
      <c r="A54">
        <f t="shared" si="2"/>
        <v>2019</v>
      </c>
      <c r="B54" s="2">
        <f>_xlfn.XLOOKUP($A54&amp;B$2,'1999-2019'!$W$3:$W$103,'1999-2019'!$V$3:$V$103,,0)</f>
        <v>6</v>
      </c>
      <c r="C54" s="2">
        <f>_xlfn.XLOOKUP($A54&amp;C$2,'1999-2019'!$W$3:$W$103,'1999-2019'!$V$3:$V$103,,0)</f>
        <v>22.4</v>
      </c>
      <c r="D54" s="2">
        <f t="shared" si="0"/>
        <v>3.7333333333333329</v>
      </c>
      <c r="E54">
        <f>_xlfn.XLOOKUP($A54&amp;E$2,'1999-2019'!$AA$3:$AA$44,'1999-2019'!$AI$3:$AI$44,,0)</f>
        <v>602.70000000000005</v>
      </c>
      <c r="F54">
        <f>_xlfn.XLOOKUP($A54&amp;F$2,'1999-2019'!$AA$3:$AA$44,'1999-2019'!$AI$3:$AI$44,,0)</f>
        <v>846.7</v>
      </c>
      <c r="G54" s="2">
        <f t="shared" si="5"/>
        <v>1.4048448647751783</v>
      </c>
      <c r="K54">
        <f t="shared" si="3"/>
        <v>2019</v>
      </c>
      <c r="L54">
        <f>'2018-2022 prostate'!G3</f>
        <v>18.3</v>
      </c>
      <c r="M54">
        <f t="shared" si="1"/>
        <v>22.4</v>
      </c>
      <c r="P54">
        <f t="shared" si="4"/>
        <v>2019</v>
      </c>
      <c r="Q54">
        <f>_xlfn.XLOOKUP($P54&amp;$P$1&amp;Q$2,'1999-2019'!$A$3:$A$411,'1999-2019'!$J$3:$J$411,,0)</f>
        <v>28</v>
      </c>
      <c r="R54">
        <f>_xlfn.XLOOKUP($P54&amp;$P$1&amp;R$2,'1999-2019'!$A$3:$A$411,'1999-2019'!$J$3:$J$411,,0)</f>
        <v>27.9</v>
      </c>
      <c r="S54">
        <f>_xlfn.XLOOKUP($P54&amp;$P$1&amp;S$2,'1999-2019'!$A$3:$A$411,'1999-2019'!$J$3:$J$411,,0)</f>
        <v>29</v>
      </c>
      <c r="T54">
        <f>_xlfn.XLOOKUP($P54&amp;$P$1&amp;T$2,'1999-2019'!$A$3:$A$411,'1999-2019'!$J$3:$J$411,,0)</f>
        <v>30.7</v>
      </c>
      <c r="U54">
        <f>_xlfn.XLOOKUP($P54&amp;$P$1&amp;U$2,'1999-2019'!$A$3:$A$411,'1999-2019'!$J$3:$J$411,,0)</f>
        <v>26.4</v>
      </c>
      <c r="V54">
        <f>_xlfn.XLOOKUP($P54&amp;$P$1&amp;V$2,'1999-2019'!$A$3:$A$411,'1999-2019'!$J$3:$J$411,,0)</f>
        <v>36.700000000000003</v>
      </c>
      <c r="W54">
        <f>_xlfn.XLOOKUP($P54&amp;$P$1&amp;W$2,'1999-2019'!$A$3:$A$411,'1999-2019'!$J$3:$J$411,,0)</f>
        <v>49.3</v>
      </c>
    </row>
    <row r="55" spans="1:23" x14ac:dyDescent="0.35">
      <c r="A55">
        <v>2020</v>
      </c>
      <c r="B55" s="2">
        <f>_xlfn.XLOOKUP($A55&amp;B$2,'2018-2023 provisional suicide'!$J$2:$J$17,'2018-2023 provisional suicide'!$I$2:$I$17,,0)</f>
        <v>5.5</v>
      </c>
      <c r="C55" s="2">
        <f>_xlfn.XLOOKUP($A55&amp;C$2,'2018-2023 provisional suicide'!$J$2:$J$17,'2018-2023 provisional suicide'!$I$2:$I$17,,0)</f>
        <v>22</v>
      </c>
      <c r="D55" s="2">
        <f t="shared" si="0"/>
        <v>4</v>
      </c>
      <c r="E55">
        <f>_xlfn.XLOOKUP($A55&amp;E$2,'2018-2022 provisional all-cause'!$J$2:$J$16,'2018-2022 provisional all-cause'!$I$2:$I$16,,0)</f>
        <v>695.1</v>
      </c>
      <c r="F55">
        <f>_xlfn.XLOOKUP($A55&amp;F$2,'2018-2022 provisional all-cause'!$J$2:$J$16,'2018-2022 provisional all-cause'!$I$2:$I$16,,0)</f>
        <v>998.3</v>
      </c>
      <c r="G55" s="2">
        <f t="shared" si="5"/>
        <v>1.4361962307581642</v>
      </c>
      <c r="K55">
        <v>2020</v>
      </c>
      <c r="L55">
        <f>'2018-2022 prostate'!G4</f>
        <v>18.5</v>
      </c>
      <c r="M55">
        <f t="shared" si="1"/>
        <v>22</v>
      </c>
    </row>
    <row r="56" spans="1:23" x14ac:dyDescent="0.35">
      <c r="A56">
        <v>2021</v>
      </c>
      <c r="B56" s="2">
        <f>_xlfn.XLOOKUP($A56&amp;B$2,'2018-2023 provisional suicide'!$J$2:$J$17,'2018-2023 provisional suicide'!$I$2:$I$17,,0)</f>
        <v>5.7</v>
      </c>
      <c r="C56" s="2">
        <f>_xlfn.XLOOKUP($A56&amp;C$2,'2018-2023 provisional suicide'!$J$2:$J$17,'2018-2023 provisional suicide'!$I$2:$I$17,,0)</f>
        <v>22.8</v>
      </c>
      <c r="D56" s="2">
        <f t="shared" si="0"/>
        <v>4</v>
      </c>
      <c r="E56">
        <f>_xlfn.XLOOKUP($A56&amp;E$2,'2018-2022 provisional all-cause'!$J$2:$J$16,'2018-2022 provisional all-cause'!$I$2:$I$16,,0)</f>
        <v>733.3</v>
      </c>
      <c r="F56">
        <f>_xlfn.XLOOKUP($A56&amp;F$2,'2018-2022 provisional all-cause'!$J$2:$J$16,'2018-2022 provisional all-cause'!$I$2:$I$16,,0)</f>
        <v>1048</v>
      </c>
      <c r="G56" s="2">
        <f t="shared" si="5"/>
        <v>1.4291558707213965</v>
      </c>
      <c r="K56">
        <v>2021</v>
      </c>
      <c r="L56">
        <f>'2018-2022 prostate'!G5</f>
        <v>19</v>
      </c>
      <c r="M56">
        <f t="shared" si="1"/>
        <v>22.8</v>
      </c>
    </row>
    <row r="57" spans="1:23" x14ac:dyDescent="0.35">
      <c r="A57">
        <v>2022</v>
      </c>
      <c r="B57" s="2">
        <f>_xlfn.XLOOKUP($A57&amp;B$2,'2018-2023 provisional suicide'!$J$2:$J$17,'2018-2023 provisional suicide'!$I$2:$I$17,,0)</f>
        <v>5.9</v>
      </c>
      <c r="C57" s="2">
        <f>_xlfn.XLOOKUP($A57&amp;C$2,'2018-2023 provisional suicide'!$J$2:$J$17,'2018-2023 provisional suicide'!$I$2:$I$17,,0)</f>
        <v>23.3</v>
      </c>
      <c r="D57" s="2">
        <f t="shared" ref="D57" si="6">C57/B57</f>
        <v>3.949152542372881</v>
      </c>
      <c r="E57">
        <f>_xlfn.XLOOKUP($A57&amp;E$2,'2018-2022 provisional all-cause'!$J$2:$J$16,'2018-2022 provisional all-cause'!$I$2:$I$16,,0)</f>
        <v>702.1</v>
      </c>
      <c r="F57">
        <f>_xlfn.XLOOKUP($A57&amp;F$2,'2018-2022 provisional all-cause'!$J$2:$J$16,'2018-2022 provisional all-cause'!$I$2:$I$16,,0)</f>
        <v>986.8</v>
      </c>
      <c r="G57" s="2">
        <f t="shared" ref="G57" si="7">F57/E57</f>
        <v>1.4054977923372738</v>
      </c>
      <c r="K57">
        <v>2022</v>
      </c>
      <c r="L57">
        <f>'2018-2022 prostate'!G6</f>
        <v>19.399999999999999</v>
      </c>
      <c r="M57">
        <f t="shared" si="1"/>
        <v>23.3</v>
      </c>
    </row>
    <row r="59" spans="1:23" ht="29" x14ac:dyDescent="0.35">
      <c r="A59" s="10" t="s">
        <v>228</v>
      </c>
      <c r="B59" s="8">
        <f>B56/B36-1</f>
        <v>0.42500000000000004</v>
      </c>
      <c r="C59" s="8">
        <f>C56/C36-1</f>
        <v>0.25966850828729271</v>
      </c>
    </row>
    <row r="60" spans="1:23" ht="29" x14ac:dyDescent="0.35">
      <c r="A60" s="10" t="s">
        <v>228</v>
      </c>
      <c r="B60" s="9">
        <f>(B56/B36)^(1/20)-1</f>
        <v>1.7866317442024604E-2</v>
      </c>
      <c r="C60" s="9">
        <f>(C56/C36)^(1/20)-1</f>
        <v>1.1609300764734432E-2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C8D7-B09C-474E-BA70-B0AAD7E52C00}">
  <dimension ref="A1:E33"/>
  <sheetViews>
    <sheetView tabSelected="1" workbookViewId="0">
      <selection activeCell="B1" sqref="B1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191</v>
      </c>
      <c r="B1" t="s">
        <v>280</v>
      </c>
    </row>
    <row r="2" spans="1:2" x14ac:dyDescent="0.35">
      <c r="A2" t="s">
        <v>192</v>
      </c>
      <c r="B2" t="s">
        <v>226</v>
      </c>
    </row>
    <row r="3" spans="1:2" x14ac:dyDescent="0.35">
      <c r="A3" t="s">
        <v>206</v>
      </c>
      <c r="B3" s="6">
        <v>45251</v>
      </c>
    </row>
    <row r="4" spans="1:2" x14ac:dyDescent="0.35">
      <c r="B4" s="7" t="s">
        <v>207</v>
      </c>
    </row>
    <row r="5" spans="1:2" x14ac:dyDescent="0.35">
      <c r="A5" s="5" t="s">
        <v>193</v>
      </c>
    </row>
    <row r="6" spans="1:2" x14ac:dyDescent="0.35">
      <c r="B6" t="s">
        <v>208</v>
      </c>
    </row>
    <row r="7" spans="1:2" x14ac:dyDescent="0.35">
      <c r="B7" t="s">
        <v>209</v>
      </c>
    </row>
    <row r="18" spans="1:5" x14ac:dyDescent="0.35">
      <c r="A18" s="5" t="s">
        <v>194</v>
      </c>
      <c r="B18" s="5" t="s">
        <v>195</v>
      </c>
      <c r="D18" s="5" t="s">
        <v>196</v>
      </c>
      <c r="E18" s="5" t="s">
        <v>195</v>
      </c>
    </row>
    <row r="19" spans="1:5" x14ac:dyDescent="0.35">
      <c r="A19" t="s">
        <v>197</v>
      </c>
      <c r="D19" t="s">
        <v>286</v>
      </c>
    </row>
    <row r="20" spans="1:5" x14ac:dyDescent="0.35">
      <c r="A20" t="s">
        <v>198</v>
      </c>
    </row>
    <row r="21" spans="1:5" x14ac:dyDescent="0.35">
      <c r="A21" t="s">
        <v>199</v>
      </c>
    </row>
    <row r="22" spans="1:5" x14ac:dyDescent="0.35">
      <c r="A22" t="s">
        <v>281</v>
      </c>
    </row>
    <row r="23" spans="1:5" x14ac:dyDescent="0.35">
      <c r="A23" t="s">
        <v>227</v>
      </c>
    </row>
    <row r="24" spans="1:5" x14ac:dyDescent="0.35">
      <c r="A24" t="s">
        <v>282</v>
      </c>
    </row>
    <row r="25" spans="1:5" x14ac:dyDescent="0.35">
      <c r="A25" t="s">
        <v>283</v>
      </c>
    </row>
    <row r="26" spans="1:5" x14ac:dyDescent="0.35">
      <c r="A26" t="s">
        <v>284</v>
      </c>
    </row>
    <row r="27" spans="1:5" x14ac:dyDescent="0.35">
      <c r="A27" t="s">
        <v>285</v>
      </c>
    </row>
    <row r="28" spans="1:5" x14ac:dyDescent="0.35">
      <c r="A28" t="s">
        <v>201</v>
      </c>
    </row>
    <row r="29" spans="1:5" x14ac:dyDescent="0.35">
      <c r="A29" t="s">
        <v>200</v>
      </c>
    </row>
    <row r="30" spans="1:5" x14ac:dyDescent="0.35">
      <c r="A30" t="s">
        <v>202</v>
      </c>
    </row>
    <row r="31" spans="1:5" x14ac:dyDescent="0.35">
      <c r="A31" t="s">
        <v>203</v>
      </c>
    </row>
    <row r="32" spans="1:5" x14ac:dyDescent="0.35">
      <c r="A32" t="s">
        <v>204</v>
      </c>
    </row>
    <row r="33" spans="1:1" x14ac:dyDescent="0.35">
      <c r="A33" t="s">
        <v>205</v>
      </c>
    </row>
  </sheetData>
  <hyperlinks>
    <hyperlink ref="B4" r:id="rId1" xr:uid="{675B9838-9CBA-49D9-8805-6CD6AD8998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CF20-75EF-4F0C-8FD0-2D7BB349B73B}">
  <dimension ref="A1:AW589"/>
  <sheetViews>
    <sheetView topLeftCell="A8" workbookViewId="0">
      <selection activeCell="N3" sqref="N3:N471"/>
    </sheetView>
  </sheetViews>
  <sheetFormatPr defaultRowHeight="14.5" x14ac:dyDescent="0.35"/>
  <sheetData>
    <row r="1" spans="1:49" x14ac:dyDescent="0.35">
      <c r="E1" t="s">
        <v>159</v>
      </c>
      <c r="O1" t="s">
        <v>159</v>
      </c>
      <c r="AA1" t="s">
        <v>178</v>
      </c>
      <c r="AN1" t="s">
        <v>178</v>
      </c>
    </row>
    <row r="2" spans="1:49" x14ac:dyDescent="0.3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N2" t="s">
        <v>0</v>
      </c>
      <c r="AO2" t="s">
        <v>1</v>
      </c>
      <c r="AP2" t="s">
        <v>2</v>
      </c>
      <c r="AQ2" t="s">
        <v>5</v>
      </c>
      <c r="AR2" t="s">
        <v>6</v>
      </c>
      <c r="AS2" t="s">
        <v>120</v>
      </c>
      <c r="AT2" t="s">
        <v>121</v>
      </c>
      <c r="AU2" t="s">
        <v>7</v>
      </c>
      <c r="AV2" t="s">
        <v>8</v>
      </c>
      <c r="AW2" t="s">
        <v>9</v>
      </c>
    </row>
    <row r="3" spans="1:49" x14ac:dyDescent="0.35">
      <c r="B3">
        <v>1979</v>
      </c>
      <c r="C3">
        <v>1979</v>
      </c>
      <c r="D3" t="s">
        <v>11</v>
      </c>
      <c r="E3" t="s">
        <v>12</v>
      </c>
      <c r="F3">
        <v>6950</v>
      </c>
      <c r="G3">
        <v>115465131</v>
      </c>
      <c r="H3">
        <v>6</v>
      </c>
      <c r="I3">
        <v>6.3</v>
      </c>
      <c r="J3" s="3" t="str">
        <f>B3&amp;D3</f>
        <v>1979Female</v>
      </c>
      <c r="N3" s="3" t="str">
        <f>O3&amp;S3&amp;Q3</f>
        <v>1979Male5-9 years</v>
      </c>
      <c r="O3">
        <v>1979</v>
      </c>
      <c r="P3">
        <v>1979</v>
      </c>
      <c r="Q3" t="s">
        <v>122</v>
      </c>
      <c r="R3" s="1">
        <v>44325</v>
      </c>
      <c r="S3" t="s">
        <v>13</v>
      </c>
      <c r="T3" t="s">
        <v>14</v>
      </c>
      <c r="U3">
        <v>1</v>
      </c>
      <c r="V3">
        <v>8661000</v>
      </c>
      <c r="W3" t="s">
        <v>123</v>
      </c>
      <c r="AA3" s="3" t="str">
        <f>AB3&amp;AD3</f>
        <v>1979Female</v>
      </c>
      <c r="AB3">
        <v>1979</v>
      </c>
      <c r="AC3">
        <v>1979</v>
      </c>
      <c r="AD3" t="s">
        <v>11</v>
      </c>
      <c r="AE3" t="s">
        <v>12</v>
      </c>
      <c r="AF3">
        <v>868882</v>
      </c>
      <c r="AG3">
        <v>115465131</v>
      </c>
      <c r="AH3">
        <v>752.5</v>
      </c>
      <c r="AI3">
        <v>789.9</v>
      </c>
      <c r="AO3">
        <v>1979</v>
      </c>
      <c r="AP3">
        <v>1979</v>
      </c>
      <c r="AQ3" t="s">
        <v>11</v>
      </c>
      <c r="AR3" t="s">
        <v>12</v>
      </c>
      <c r="AS3" t="s">
        <v>167</v>
      </c>
      <c r="AT3">
        <v>1</v>
      </c>
      <c r="AU3">
        <v>19685</v>
      </c>
      <c r="AV3">
        <v>1703131</v>
      </c>
      <c r="AW3">
        <v>1155.8</v>
      </c>
    </row>
    <row r="4" spans="1:49" x14ac:dyDescent="0.35">
      <c r="B4">
        <v>1979</v>
      </c>
      <c r="C4">
        <v>1979</v>
      </c>
      <c r="D4" t="s">
        <v>13</v>
      </c>
      <c r="E4" t="s">
        <v>14</v>
      </c>
      <c r="F4">
        <v>20256</v>
      </c>
      <c r="G4">
        <v>109170267</v>
      </c>
      <c r="H4">
        <v>18.600000000000001</v>
      </c>
      <c r="I4">
        <v>19.899999999999999</v>
      </c>
      <c r="J4" s="3" t="str">
        <f t="shared" ref="J4:J67" si="0">B4&amp;D4</f>
        <v>1979Male</v>
      </c>
      <c r="N4" s="3" t="str">
        <f t="shared" ref="N4:N67" si="1">O4&amp;S4&amp;Q4</f>
        <v>1979Female10-14 years</v>
      </c>
      <c r="O4">
        <v>1979</v>
      </c>
      <c r="P4">
        <v>1979</v>
      </c>
      <c r="Q4" t="s">
        <v>124</v>
      </c>
      <c r="R4" s="1">
        <v>44483</v>
      </c>
      <c r="S4" t="s">
        <v>11</v>
      </c>
      <c r="T4" t="s">
        <v>12</v>
      </c>
      <c r="U4">
        <v>48</v>
      </c>
      <c r="V4">
        <v>9031000</v>
      </c>
      <c r="W4">
        <v>0.5</v>
      </c>
      <c r="AA4" s="3" t="str">
        <f t="shared" ref="AA4:AA42" si="2">AB4&amp;AD4</f>
        <v>1979Male</v>
      </c>
      <c r="AB4">
        <v>1979</v>
      </c>
      <c r="AC4">
        <v>1979</v>
      </c>
      <c r="AD4" t="s">
        <v>13</v>
      </c>
      <c r="AE4" t="s">
        <v>14</v>
      </c>
      <c r="AF4">
        <v>1044959</v>
      </c>
      <c r="AG4">
        <v>109170267</v>
      </c>
      <c r="AH4">
        <v>957.2</v>
      </c>
      <c r="AI4">
        <v>1316.2</v>
      </c>
      <c r="AO4">
        <v>1979</v>
      </c>
      <c r="AP4">
        <v>1979</v>
      </c>
      <c r="AQ4" t="s">
        <v>11</v>
      </c>
      <c r="AR4" t="s">
        <v>12</v>
      </c>
      <c r="AS4" t="s">
        <v>168</v>
      </c>
      <c r="AT4" s="1">
        <v>44200</v>
      </c>
      <c r="AU4">
        <v>3517</v>
      </c>
      <c r="AV4">
        <v>6174000</v>
      </c>
      <c r="AW4">
        <v>57</v>
      </c>
    </row>
    <row r="5" spans="1:49" x14ac:dyDescent="0.35">
      <c r="B5">
        <v>1980</v>
      </c>
      <c r="C5">
        <v>1980</v>
      </c>
      <c r="D5" t="s">
        <v>11</v>
      </c>
      <c r="E5" t="s">
        <v>12</v>
      </c>
      <c r="F5">
        <v>6364</v>
      </c>
      <c r="G5">
        <v>116524932</v>
      </c>
      <c r="H5">
        <v>5.5</v>
      </c>
      <c r="I5">
        <v>5.7</v>
      </c>
      <c r="J5" s="3" t="str">
        <f t="shared" si="0"/>
        <v>1980Female</v>
      </c>
      <c r="N5" s="3" t="str">
        <f t="shared" si="1"/>
        <v>1979Male10-14 years</v>
      </c>
      <c r="O5">
        <v>1979</v>
      </c>
      <c r="P5">
        <v>1979</v>
      </c>
      <c r="Q5" t="s">
        <v>124</v>
      </c>
      <c r="R5" s="1">
        <v>44483</v>
      </c>
      <c r="S5" t="s">
        <v>13</v>
      </c>
      <c r="T5" t="s">
        <v>14</v>
      </c>
      <c r="U5">
        <v>103</v>
      </c>
      <c r="V5">
        <v>9414000</v>
      </c>
      <c r="W5">
        <v>1.1000000000000001</v>
      </c>
      <c r="AA5" s="3" t="str">
        <f t="shared" si="2"/>
        <v>1980Female</v>
      </c>
      <c r="AB5">
        <v>1980</v>
      </c>
      <c r="AC5">
        <v>1980</v>
      </c>
      <c r="AD5" t="s">
        <v>11</v>
      </c>
      <c r="AE5" t="s">
        <v>12</v>
      </c>
      <c r="AF5">
        <v>914763</v>
      </c>
      <c r="AG5">
        <v>116524932</v>
      </c>
      <c r="AH5">
        <v>785</v>
      </c>
      <c r="AI5">
        <v>817.7</v>
      </c>
      <c r="AO5">
        <v>1979</v>
      </c>
      <c r="AP5">
        <v>1979</v>
      </c>
      <c r="AQ5" t="s">
        <v>11</v>
      </c>
      <c r="AR5" t="s">
        <v>12</v>
      </c>
      <c r="AS5" t="s">
        <v>122</v>
      </c>
      <c r="AT5" s="1">
        <v>44325</v>
      </c>
      <c r="AU5">
        <v>2099</v>
      </c>
      <c r="AV5">
        <v>8286000</v>
      </c>
      <c r="AW5">
        <v>25.3</v>
      </c>
    </row>
    <row r="6" spans="1:49" x14ac:dyDescent="0.35">
      <c r="B6">
        <v>1980</v>
      </c>
      <c r="C6">
        <v>1980</v>
      </c>
      <c r="D6" t="s">
        <v>13</v>
      </c>
      <c r="E6" t="s">
        <v>14</v>
      </c>
      <c r="F6">
        <v>20505</v>
      </c>
      <c r="G6">
        <v>110099439</v>
      </c>
      <c r="H6">
        <v>18.600000000000001</v>
      </c>
      <c r="I6">
        <v>19.899999999999999</v>
      </c>
      <c r="J6" s="3" t="str">
        <f t="shared" si="0"/>
        <v>1980Male</v>
      </c>
      <c r="N6" s="3" t="str">
        <f t="shared" si="1"/>
        <v>1979Female15-19 years</v>
      </c>
      <c r="O6">
        <v>1979</v>
      </c>
      <c r="P6">
        <v>1979</v>
      </c>
      <c r="Q6" t="s">
        <v>125</v>
      </c>
      <c r="R6" t="s">
        <v>126</v>
      </c>
      <c r="S6" t="s">
        <v>11</v>
      </c>
      <c r="T6" t="s">
        <v>12</v>
      </c>
      <c r="U6">
        <v>336</v>
      </c>
      <c r="V6">
        <v>10498000</v>
      </c>
      <c r="W6">
        <v>3.2</v>
      </c>
      <c r="AA6" s="3" t="str">
        <f t="shared" si="2"/>
        <v>1980Male</v>
      </c>
      <c r="AB6">
        <v>1980</v>
      </c>
      <c r="AC6">
        <v>1980</v>
      </c>
      <c r="AD6" t="s">
        <v>13</v>
      </c>
      <c r="AE6" t="s">
        <v>14</v>
      </c>
      <c r="AF6">
        <v>1075078</v>
      </c>
      <c r="AG6">
        <v>110099439</v>
      </c>
      <c r="AH6">
        <v>976.5</v>
      </c>
      <c r="AI6">
        <v>1347.6</v>
      </c>
      <c r="AO6">
        <v>1979</v>
      </c>
      <c r="AP6">
        <v>1979</v>
      </c>
      <c r="AQ6" t="s">
        <v>11</v>
      </c>
      <c r="AR6" t="s">
        <v>12</v>
      </c>
      <c r="AS6" t="s">
        <v>124</v>
      </c>
      <c r="AT6" s="1">
        <v>44483</v>
      </c>
      <c r="AU6">
        <v>2105</v>
      </c>
      <c r="AV6">
        <v>9031000</v>
      </c>
      <c r="AW6">
        <v>23.3</v>
      </c>
    </row>
    <row r="7" spans="1:49" x14ac:dyDescent="0.35">
      <c r="B7">
        <v>1981</v>
      </c>
      <c r="C7">
        <v>1981</v>
      </c>
      <c r="D7" t="s">
        <v>11</v>
      </c>
      <c r="E7" t="s">
        <v>12</v>
      </c>
      <c r="F7">
        <v>6787</v>
      </c>
      <c r="G7">
        <v>117970005</v>
      </c>
      <c r="H7">
        <v>5.8</v>
      </c>
      <c r="I7">
        <v>6</v>
      </c>
      <c r="J7" s="3" t="str">
        <f t="shared" si="0"/>
        <v>1981Female</v>
      </c>
      <c r="N7" s="3" t="str">
        <f t="shared" si="1"/>
        <v>1979Male15-19 years</v>
      </c>
      <c r="O7">
        <v>1979</v>
      </c>
      <c r="P7">
        <v>1979</v>
      </c>
      <c r="Q7" t="s">
        <v>125</v>
      </c>
      <c r="R7" t="s">
        <v>126</v>
      </c>
      <c r="S7" t="s">
        <v>13</v>
      </c>
      <c r="T7" t="s">
        <v>14</v>
      </c>
      <c r="U7">
        <v>1452</v>
      </c>
      <c r="V7">
        <v>10850000</v>
      </c>
      <c r="W7">
        <v>13.4</v>
      </c>
      <c r="AA7" s="3" t="str">
        <f t="shared" si="2"/>
        <v>1981Female</v>
      </c>
      <c r="AB7">
        <v>1981</v>
      </c>
      <c r="AC7">
        <v>1981</v>
      </c>
      <c r="AD7" t="s">
        <v>11</v>
      </c>
      <c r="AE7" t="s">
        <v>12</v>
      </c>
      <c r="AF7">
        <v>914209</v>
      </c>
      <c r="AG7">
        <v>117970005</v>
      </c>
      <c r="AH7">
        <v>775</v>
      </c>
      <c r="AI7">
        <v>792.7</v>
      </c>
      <c r="AO7">
        <v>1979</v>
      </c>
      <c r="AP7">
        <v>1979</v>
      </c>
      <c r="AQ7" t="s">
        <v>11</v>
      </c>
      <c r="AR7" t="s">
        <v>12</v>
      </c>
      <c r="AS7" t="s">
        <v>125</v>
      </c>
      <c r="AT7" t="s">
        <v>126</v>
      </c>
      <c r="AU7">
        <v>5538</v>
      </c>
      <c r="AV7">
        <v>10498000</v>
      </c>
      <c r="AW7">
        <v>52.8</v>
      </c>
    </row>
    <row r="8" spans="1:49" x14ac:dyDescent="0.35">
      <c r="B8">
        <v>1981</v>
      </c>
      <c r="C8">
        <v>1981</v>
      </c>
      <c r="D8" t="s">
        <v>13</v>
      </c>
      <c r="E8" t="s">
        <v>14</v>
      </c>
      <c r="F8">
        <v>20809</v>
      </c>
      <c r="G8">
        <v>111517507</v>
      </c>
      <c r="H8">
        <v>18.7</v>
      </c>
      <c r="I8">
        <v>19.8</v>
      </c>
      <c r="J8" s="3" t="str">
        <f t="shared" si="0"/>
        <v>1981Male</v>
      </c>
      <c r="N8" s="3" t="str">
        <f t="shared" si="1"/>
        <v>1979Female20-24 years</v>
      </c>
      <c r="O8">
        <v>1979</v>
      </c>
      <c r="P8">
        <v>1979</v>
      </c>
      <c r="Q8" t="s">
        <v>127</v>
      </c>
      <c r="R8" t="s">
        <v>128</v>
      </c>
      <c r="S8" t="s">
        <v>11</v>
      </c>
      <c r="T8" t="s">
        <v>12</v>
      </c>
      <c r="U8">
        <v>665</v>
      </c>
      <c r="V8">
        <v>10541000</v>
      </c>
      <c r="W8">
        <v>6.3</v>
      </c>
      <c r="AA8" s="3" t="str">
        <f t="shared" si="2"/>
        <v>1981Male</v>
      </c>
      <c r="AB8">
        <v>1981</v>
      </c>
      <c r="AC8">
        <v>1981</v>
      </c>
      <c r="AD8" t="s">
        <v>13</v>
      </c>
      <c r="AE8" t="s">
        <v>14</v>
      </c>
      <c r="AF8">
        <v>1063772</v>
      </c>
      <c r="AG8">
        <v>111517507</v>
      </c>
      <c r="AH8">
        <v>953.9</v>
      </c>
      <c r="AI8">
        <v>1308.2</v>
      </c>
      <c r="AO8">
        <v>1979</v>
      </c>
      <c r="AP8">
        <v>1979</v>
      </c>
      <c r="AQ8" t="s">
        <v>11</v>
      </c>
      <c r="AR8" t="s">
        <v>12</v>
      </c>
      <c r="AS8" t="s">
        <v>127</v>
      </c>
      <c r="AT8" t="s">
        <v>128</v>
      </c>
      <c r="AU8">
        <v>6580</v>
      </c>
      <c r="AV8">
        <v>10541000</v>
      </c>
      <c r="AW8">
        <v>62.4</v>
      </c>
    </row>
    <row r="9" spans="1:49" x14ac:dyDescent="0.35">
      <c r="B9">
        <v>1982</v>
      </c>
      <c r="C9">
        <v>1982</v>
      </c>
      <c r="D9" t="s">
        <v>11</v>
      </c>
      <c r="E9" t="s">
        <v>12</v>
      </c>
      <c r="F9">
        <v>6617</v>
      </c>
      <c r="G9">
        <v>119100038</v>
      </c>
      <c r="H9">
        <v>5.6</v>
      </c>
      <c r="I9">
        <v>5.8</v>
      </c>
      <c r="J9" s="3" t="str">
        <f t="shared" si="0"/>
        <v>1982Female</v>
      </c>
      <c r="N9" s="3" t="str">
        <f t="shared" si="1"/>
        <v>1979Male20-24 years</v>
      </c>
      <c r="O9">
        <v>1979</v>
      </c>
      <c r="P9">
        <v>1979</v>
      </c>
      <c r="Q9" t="s">
        <v>127</v>
      </c>
      <c r="R9" t="s">
        <v>128</v>
      </c>
      <c r="S9" t="s">
        <v>13</v>
      </c>
      <c r="T9" t="s">
        <v>14</v>
      </c>
      <c r="U9">
        <v>2793</v>
      </c>
      <c r="V9">
        <v>10555000</v>
      </c>
      <c r="W9">
        <v>26.5</v>
      </c>
      <c r="AA9" s="3" t="str">
        <f t="shared" si="2"/>
        <v>1982Female</v>
      </c>
      <c r="AB9">
        <v>1982</v>
      </c>
      <c r="AC9">
        <v>1982</v>
      </c>
      <c r="AD9" t="s">
        <v>11</v>
      </c>
      <c r="AE9" t="s">
        <v>12</v>
      </c>
      <c r="AF9">
        <v>918357</v>
      </c>
      <c r="AG9">
        <v>119100038</v>
      </c>
      <c r="AH9">
        <v>771.1</v>
      </c>
      <c r="AI9">
        <v>776.4</v>
      </c>
      <c r="AO9">
        <v>1979</v>
      </c>
      <c r="AP9">
        <v>1979</v>
      </c>
      <c r="AQ9" t="s">
        <v>11</v>
      </c>
      <c r="AR9" t="s">
        <v>12</v>
      </c>
      <c r="AS9" t="s">
        <v>17</v>
      </c>
      <c r="AT9" t="s">
        <v>18</v>
      </c>
      <c r="AU9">
        <v>13595</v>
      </c>
      <c r="AV9">
        <v>18176000</v>
      </c>
      <c r="AW9">
        <v>74.8</v>
      </c>
    </row>
    <row r="10" spans="1:49" x14ac:dyDescent="0.35">
      <c r="B10">
        <v>1982</v>
      </c>
      <c r="C10">
        <v>1982</v>
      </c>
      <c r="D10" t="s">
        <v>13</v>
      </c>
      <c r="E10" t="s">
        <v>14</v>
      </c>
      <c r="F10">
        <v>21625</v>
      </c>
      <c r="G10">
        <v>112601387</v>
      </c>
      <c r="H10">
        <v>19.2</v>
      </c>
      <c r="I10">
        <v>20.399999999999999</v>
      </c>
      <c r="J10" s="3" t="str">
        <f t="shared" si="0"/>
        <v>1982Male</v>
      </c>
      <c r="N10" s="3" t="str">
        <f t="shared" si="1"/>
        <v>1979Female25-34 years</v>
      </c>
      <c r="O10">
        <v>1979</v>
      </c>
      <c r="P10">
        <v>1979</v>
      </c>
      <c r="Q10" t="s">
        <v>17</v>
      </c>
      <c r="R10" t="s">
        <v>18</v>
      </c>
      <c r="S10" t="s">
        <v>11</v>
      </c>
      <c r="T10" t="s">
        <v>12</v>
      </c>
      <c r="U10">
        <v>1352</v>
      </c>
      <c r="V10">
        <v>18176000</v>
      </c>
      <c r="W10">
        <v>7.4</v>
      </c>
      <c r="AA10" s="3" t="str">
        <f t="shared" si="2"/>
        <v>1982Male</v>
      </c>
      <c r="AB10">
        <v>1982</v>
      </c>
      <c r="AC10">
        <v>1982</v>
      </c>
      <c r="AD10" t="s">
        <v>13</v>
      </c>
      <c r="AE10" t="s">
        <v>14</v>
      </c>
      <c r="AF10">
        <v>1056440</v>
      </c>
      <c r="AG10">
        <v>112601387</v>
      </c>
      <c r="AH10">
        <v>938.2</v>
      </c>
      <c r="AI10">
        <v>1279.9000000000001</v>
      </c>
      <c r="AO10">
        <v>1979</v>
      </c>
      <c r="AP10">
        <v>1979</v>
      </c>
      <c r="AQ10" t="s">
        <v>11</v>
      </c>
      <c r="AR10" t="s">
        <v>12</v>
      </c>
      <c r="AS10" t="s">
        <v>19</v>
      </c>
      <c r="AT10" t="s">
        <v>20</v>
      </c>
      <c r="AU10">
        <v>20666</v>
      </c>
      <c r="AV10">
        <v>12801000</v>
      </c>
      <c r="AW10">
        <v>161.4</v>
      </c>
    </row>
    <row r="11" spans="1:49" x14ac:dyDescent="0.35">
      <c r="B11">
        <v>1983</v>
      </c>
      <c r="C11">
        <v>1983</v>
      </c>
      <c r="D11" t="s">
        <v>11</v>
      </c>
      <c r="E11" t="s">
        <v>12</v>
      </c>
      <c r="F11">
        <v>6509</v>
      </c>
      <c r="G11">
        <v>120137036</v>
      </c>
      <c r="H11">
        <v>5.4</v>
      </c>
      <c r="I11">
        <v>5.6</v>
      </c>
      <c r="J11" s="3" t="str">
        <f t="shared" si="0"/>
        <v>1983Female</v>
      </c>
      <c r="N11" s="3" t="str">
        <f t="shared" si="1"/>
        <v>1979Male25-34 years</v>
      </c>
      <c r="O11">
        <v>1979</v>
      </c>
      <c r="P11">
        <v>1979</v>
      </c>
      <c r="Q11" t="s">
        <v>17</v>
      </c>
      <c r="R11" t="s">
        <v>18</v>
      </c>
      <c r="S11" t="s">
        <v>13</v>
      </c>
      <c r="T11" t="s">
        <v>14</v>
      </c>
      <c r="U11">
        <v>4505</v>
      </c>
      <c r="V11">
        <v>17862000</v>
      </c>
      <c r="W11">
        <v>25.2</v>
      </c>
      <c r="AA11" s="3" t="str">
        <f t="shared" si="2"/>
        <v>1983Female</v>
      </c>
      <c r="AB11">
        <v>1983</v>
      </c>
      <c r="AC11">
        <v>1983</v>
      </c>
      <c r="AD11" t="s">
        <v>11</v>
      </c>
      <c r="AE11" t="s">
        <v>12</v>
      </c>
      <c r="AF11">
        <v>947278</v>
      </c>
      <c r="AG11">
        <v>120137036</v>
      </c>
      <c r="AH11">
        <v>788.5</v>
      </c>
      <c r="AI11">
        <v>783.3</v>
      </c>
      <c r="AO11">
        <v>1979</v>
      </c>
      <c r="AP11">
        <v>1979</v>
      </c>
      <c r="AQ11" t="s">
        <v>11</v>
      </c>
      <c r="AR11" t="s">
        <v>12</v>
      </c>
      <c r="AS11" t="s">
        <v>21</v>
      </c>
      <c r="AT11" t="s">
        <v>22</v>
      </c>
      <c r="AU11">
        <v>49062</v>
      </c>
      <c r="AV11">
        <v>11868000</v>
      </c>
      <c r="AW11">
        <v>413.4</v>
      </c>
    </row>
    <row r="12" spans="1:49" x14ac:dyDescent="0.35">
      <c r="B12">
        <v>1983</v>
      </c>
      <c r="C12">
        <v>1983</v>
      </c>
      <c r="D12" t="s">
        <v>13</v>
      </c>
      <c r="E12" t="s">
        <v>14</v>
      </c>
      <c r="F12">
        <v>21786</v>
      </c>
      <c r="G12">
        <v>113644707</v>
      </c>
      <c r="H12">
        <v>19.2</v>
      </c>
      <c r="I12">
        <v>20.399999999999999</v>
      </c>
      <c r="J12" s="3" t="str">
        <f t="shared" si="0"/>
        <v>1983Male</v>
      </c>
      <c r="N12" s="3" t="str">
        <f t="shared" si="1"/>
        <v>1979Female35-44 years</v>
      </c>
      <c r="O12">
        <v>1979</v>
      </c>
      <c r="P12">
        <v>1979</v>
      </c>
      <c r="Q12" t="s">
        <v>19</v>
      </c>
      <c r="R12" t="s">
        <v>20</v>
      </c>
      <c r="S12" t="s">
        <v>11</v>
      </c>
      <c r="T12" t="s">
        <v>12</v>
      </c>
      <c r="U12">
        <v>1196</v>
      </c>
      <c r="V12">
        <v>12801000</v>
      </c>
      <c r="W12">
        <v>9.3000000000000007</v>
      </c>
      <c r="AA12" s="3" t="str">
        <f t="shared" si="2"/>
        <v>1983Male</v>
      </c>
      <c r="AB12">
        <v>1983</v>
      </c>
      <c r="AC12">
        <v>1983</v>
      </c>
      <c r="AD12" t="s">
        <v>13</v>
      </c>
      <c r="AE12" t="s">
        <v>14</v>
      </c>
      <c r="AF12">
        <v>1071923</v>
      </c>
      <c r="AG12">
        <v>113644707</v>
      </c>
      <c r="AH12">
        <v>943.2</v>
      </c>
      <c r="AI12">
        <v>1284.4000000000001</v>
      </c>
      <c r="AO12">
        <v>1979</v>
      </c>
      <c r="AP12">
        <v>1979</v>
      </c>
      <c r="AQ12" t="s">
        <v>11</v>
      </c>
      <c r="AR12" t="s">
        <v>12</v>
      </c>
      <c r="AS12" t="s">
        <v>23</v>
      </c>
      <c r="AT12" t="s">
        <v>24</v>
      </c>
      <c r="AU12">
        <v>104678</v>
      </c>
      <c r="AV12">
        <v>11407000</v>
      </c>
      <c r="AW12">
        <v>917.7</v>
      </c>
    </row>
    <row r="13" spans="1:49" x14ac:dyDescent="0.35">
      <c r="B13">
        <v>1984</v>
      </c>
      <c r="C13">
        <v>1984</v>
      </c>
      <c r="D13" t="s">
        <v>11</v>
      </c>
      <c r="E13" t="s">
        <v>12</v>
      </c>
      <c r="F13">
        <v>6597</v>
      </c>
      <c r="G13">
        <v>121199971</v>
      </c>
      <c r="H13">
        <v>5.4</v>
      </c>
      <c r="I13">
        <v>5.6</v>
      </c>
      <c r="J13" s="3" t="str">
        <f t="shared" si="0"/>
        <v>1984Female</v>
      </c>
      <c r="N13" s="3" t="str">
        <f t="shared" si="1"/>
        <v>1979Male35-44 years</v>
      </c>
      <c r="O13">
        <v>1979</v>
      </c>
      <c r="P13">
        <v>1979</v>
      </c>
      <c r="Q13" t="s">
        <v>19</v>
      </c>
      <c r="R13" t="s">
        <v>20</v>
      </c>
      <c r="S13" t="s">
        <v>13</v>
      </c>
      <c r="T13" t="s">
        <v>14</v>
      </c>
      <c r="U13">
        <v>2680</v>
      </c>
      <c r="V13">
        <v>12313000</v>
      </c>
      <c r="W13">
        <v>21.8</v>
      </c>
      <c r="AA13" s="3" t="str">
        <f t="shared" si="2"/>
        <v>1984Female</v>
      </c>
      <c r="AB13">
        <v>1984</v>
      </c>
      <c r="AC13">
        <v>1984</v>
      </c>
      <c r="AD13" t="s">
        <v>11</v>
      </c>
      <c r="AE13" t="s">
        <v>12</v>
      </c>
      <c r="AF13">
        <v>962855</v>
      </c>
      <c r="AG13">
        <v>121199971</v>
      </c>
      <c r="AH13">
        <v>794.4</v>
      </c>
      <c r="AI13">
        <v>779.4</v>
      </c>
      <c r="AO13">
        <v>1979</v>
      </c>
      <c r="AP13">
        <v>1979</v>
      </c>
      <c r="AQ13" t="s">
        <v>11</v>
      </c>
      <c r="AR13" t="s">
        <v>12</v>
      </c>
      <c r="AS13" t="s">
        <v>25</v>
      </c>
      <c r="AT13" t="s">
        <v>26</v>
      </c>
      <c r="AU13">
        <v>180084</v>
      </c>
      <c r="AV13">
        <v>8690000</v>
      </c>
      <c r="AW13">
        <v>2072.3000000000002</v>
      </c>
    </row>
    <row r="14" spans="1:49" x14ac:dyDescent="0.35">
      <c r="B14">
        <v>1984</v>
      </c>
      <c r="C14">
        <v>1984</v>
      </c>
      <c r="D14" t="s">
        <v>13</v>
      </c>
      <c r="E14" t="s">
        <v>14</v>
      </c>
      <c r="F14">
        <v>22689</v>
      </c>
      <c r="G14">
        <v>114722171</v>
      </c>
      <c r="H14">
        <v>19.8</v>
      </c>
      <c r="I14">
        <v>20.9</v>
      </c>
      <c r="J14" s="3" t="str">
        <f t="shared" si="0"/>
        <v>1984Male</v>
      </c>
      <c r="N14" s="3" t="str">
        <f t="shared" si="1"/>
        <v>1979Female45-54 years</v>
      </c>
      <c r="O14">
        <v>1979</v>
      </c>
      <c r="P14">
        <v>1979</v>
      </c>
      <c r="Q14" t="s">
        <v>21</v>
      </c>
      <c r="R14" t="s">
        <v>22</v>
      </c>
      <c r="S14" t="s">
        <v>11</v>
      </c>
      <c r="T14" t="s">
        <v>12</v>
      </c>
      <c r="U14">
        <v>1262</v>
      </c>
      <c r="V14">
        <v>11868000</v>
      </c>
      <c r="W14">
        <v>10.6</v>
      </c>
      <c r="AA14" s="3" t="str">
        <f t="shared" si="2"/>
        <v>1984Male</v>
      </c>
      <c r="AB14">
        <v>1984</v>
      </c>
      <c r="AC14">
        <v>1984</v>
      </c>
      <c r="AD14" t="s">
        <v>13</v>
      </c>
      <c r="AE14" t="s">
        <v>14</v>
      </c>
      <c r="AF14">
        <v>1076514</v>
      </c>
      <c r="AG14">
        <v>114722171</v>
      </c>
      <c r="AH14">
        <v>938.4</v>
      </c>
      <c r="AI14">
        <v>1271</v>
      </c>
      <c r="AO14">
        <v>1979</v>
      </c>
      <c r="AP14">
        <v>1979</v>
      </c>
      <c r="AQ14" t="s">
        <v>11</v>
      </c>
      <c r="AR14" t="s">
        <v>12</v>
      </c>
      <c r="AS14" t="s">
        <v>27</v>
      </c>
      <c r="AT14" t="s">
        <v>28</v>
      </c>
      <c r="AU14">
        <v>251360</v>
      </c>
      <c r="AV14">
        <v>4769000</v>
      </c>
      <c r="AW14">
        <v>5270.7</v>
      </c>
    </row>
    <row r="15" spans="1:49" x14ac:dyDescent="0.35">
      <c r="B15">
        <v>1985</v>
      </c>
      <c r="C15">
        <v>1985</v>
      </c>
      <c r="D15" t="s">
        <v>11</v>
      </c>
      <c r="E15" t="s">
        <v>12</v>
      </c>
      <c r="F15">
        <v>6308</v>
      </c>
      <c r="G15">
        <v>122230455</v>
      </c>
      <c r="H15">
        <v>5.2</v>
      </c>
      <c r="I15">
        <v>5.3</v>
      </c>
      <c r="J15" s="3" t="str">
        <f t="shared" si="0"/>
        <v>1985Female</v>
      </c>
      <c r="N15" s="3" t="str">
        <f t="shared" si="1"/>
        <v>1979Male45-54 years</v>
      </c>
      <c r="O15">
        <v>1979</v>
      </c>
      <c r="P15">
        <v>1979</v>
      </c>
      <c r="Q15" t="s">
        <v>21</v>
      </c>
      <c r="R15" t="s">
        <v>22</v>
      </c>
      <c r="S15" t="s">
        <v>13</v>
      </c>
      <c r="T15" t="s">
        <v>14</v>
      </c>
      <c r="U15">
        <v>2527</v>
      </c>
      <c r="V15">
        <v>11067000</v>
      </c>
      <c r="W15">
        <v>22.8</v>
      </c>
      <c r="AA15" s="3" t="str">
        <f t="shared" si="2"/>
        <v>1985Female</v>
      </c>
      <c r="AB15">
        <v>1985</v>
      </c>
      <c r="AC15">
        <v>1985</v>
      </c>
      <c r="AD15" t="s">
        <v>11</v>
      </c>
      <c r="AE15" t="s">
        <v>12</v>
      </c>
      <c r="AF15">
        <v>988682</v>
      </c>
      <c r="AG15">
        <v>122230455</v>
      </c>
      <c r="AH15">
        <v>808.9</v>
      </c>
      <c r="AI15">
        <v>784.2</v>
      </c>
      <c r="AO15">
        <v>1979</v>
      </c>
      <c r="AP15">
        <v>1979</v>
      </c>
      <c r="AQ15" t="s">
        <v>11</v>
      </c>
      <c r="AR15" t="s">
        <v>12</v>
      </c>
      <c r="AS15" t="s">
        <v>29</v>
      </c>
      <c r="AT15" t="s">
        <v>30</v>
      </c>
      <c r="AU15">
        <v>209719</v>
      </c>
      <c r="AV15">
        <v>1521000</v>
      </c>
      <c r="AW15">
        <v>13788.2</v>
      </c>
    </row>
    <row r="16" spans="1:49" x14ac:dyDescent="0.35">
      <c r="B16">
        <v>1985</v>
      </c>
      <c r="C16">
        <v>1985</v>
      </c>
      <c r="D16" t="s">
        <v>13</v>
      </c>
      <c r="E16" t="s">
        <v>14</v>
      </c>
      <c r="F16">
        <v>23145</v>
      </c>
      <c r="G16">
        <v>115775260</v>
      </c>
      <c r="H16">
        <v>20</v>
      </c>
      <c r="I16">
        <v>21.1</v>
      </c>
      <c r="J16" s="3" t="str">
        <f t="shared" si="0"/>
        <v>1985Male</v>
      </c>
      <c r="N16" s="3" t="str">
        <f t="shared" si="1"/>
        <v>1979Female55-64 years</v>
      </c>
      <c r="O16">
        <v>1979</v>
      </c>
      <c r="P16">
        <v>1979</v>
      </c>
      <c r="Q16" t="s">
        <v>23</v>
      </c>
      <c r="R16" t="s">
        <v>24</v>
      </c>
      <c r="S16" t="s">
        <v>11</v>
      </c>
      <c r="T16" t="s">
        <v>12</v>
      </c>
      <c r="U16">
        <v>1063</v>
      </c>
      <c r="V16">
        <v>11407000</v>
      </c>
      <c r="W16">
        <v>9.3000000000000007</v>
      </c>
      <c r="AA16" s="3" t="str">
        <f t="shared" si="2"/>
        <v>1985Male</v>
      </c>
      <c r="AB16">
        <v>1985</v>
      </c>
      <c r="AC16">
        <v>1985</v>
      </c>
      <c r="AD16" t="s">
        <v>13</v>
      </c>
      <c r="AE16" t="s">
        <v>14</v>
      </c>
      <c r="AF16">
        <v>1097758</v>
      </c>
      <c r="AG16">
        <v>115775260</v>
      </c>
      <c r="AH16">
        <v>948.2</v>
      </c>
      <c r="AI16">
        <v>1277.5999999999999</v>
      </c>
      <c r="AO16">
        <v>1979</v>
      </c>
      <c r="AP16">
        <v>1979</v>
      </c>
      <c r="AQ16" t="s">
        <v>11</v>
      </c>
      <c r="AR16" t="s">
        <v>12</v>
      </c>
      <c r="AS16" t="s">
        <v>31</v>
      </c>
      <c r="AT16" t="s">
        <v>32</v>
      </c>
      <c r="AU16">
        <v>194</v>
      </c>
      <c r="AV16" t="s">
        <v>33</v>
      </c>
      <c r="AW16" t="s">
        <v>33</v>
      </c>
    </row>
    <row r="17" spans="2:49" x14ac:dyDescent="0.35">
      <c r="B17">
        <v>1986</v>
      </c>
      <c r="C17">
        <v>1986</v>
      </c>
      <c r="D17" t="s">
        <v>11</v>
      </c>
      <c r="E17" t="s">
        <v>12</v>
      </c>
      <c r="F17">
        <v>6678</v>
      </c>
      <c r="G17">
        <v>123293096</v>
      </c>
      <c r="H17">
        <v>5.4</v>
      </c>
      <c r="I17">
        <v>5.5</v>
      </c>
      <c r="J17" s="3" t="str">
        <f t="shared" si="0"/>
        <v>1986Female</v>
      </c>
      <c r="N17" s="3" t="str">
        <f t="shared" si="1"/>
        <v>1979Male55-64 years</v>
      </c>
      <c r="O17">
        <v>1979</v>
      </c>
      <c r="P17">
        <v>1979</v>
      </c>
      <c r="Q17" t="s">
        <v>23</v>
      </c>
      <c r="R17" t="s">
        <v>24</v>
      </c>
      <c r="S17" t="s">
        <v>13</v>
      </c>
      <c r="T17" t="s">
        <v>14</v>
      </c>
      <c r="U17">
        <v>2505</v>
      </c>
      <c r="V17">
        <v>10041000</v>
      </c>
      <c r="W17">
        <v>24.9</v>
      </c>
      <c r="AA17" s="3" t="str">
        <f t="shared" si="2"/>
        <v>1986Female</v>
      </c>
      <c r="AB17">
        <v>1986</v>
      </c>
      <c r="AC17">
        <v>1986</v>
      </c>
      <c r="AD17" t="s">
        <v>11</v>
      </c>
      <c r="AE17" t="s">
        <v>12</v>
      </c>
      <c r="AF17">
        <v>1001356</v>
      </c>
      <c r="AG17">
        <v>123293096</v>
      </c>
      <c r="AH17">
        <v>812.2</v>
      </c>
      <c r="AI17">
        <v>778.5</v>
      </c>
      <c r="AO17">
        <v>1979</v>
      </c>
      <c r="AP17">
        <v>1979</v>
      </c>
      <c r="AQ17" t="s">
        <v>13</v>
      </c>
      <c r="AR17" t="s">
        <v>14</v>
      </c>
      <c r="AS17" t="s">
        <v>167</v>
      </c>
      <c r="AT17">
        <v>1</v>
      </c>
      <c r="AU17">
        <v>25980</v>
      </c>
      <c r="AV17">
        <v>1791267</v>
      </c>
      <c r="AW17">
        <v>1450.4</v>
      </c>
    </row>
    <row r="18" spans="2:49" x14ac:dyDescent="0.35">
      <c r="B18">
        <v>1986</v>
      </c>
      <c r="C18">
        <v>1986</v>
      </c>
      <c r="D18" t="s">
        <v>13</v>
      </c>
      <c r="E18" t="s">
        <v>14</v>
      </c>
      <c r="F18">
        <v>24226</v>
      </c>
      <c r="G18">
        <v>116896786</v>
      </c>
      <c r="H18">
        <v>20.7</v>
      </c>
      <c r="I18">
        <v>21.8</v>
      </c>
      <c r="J18" s="3" t="str">
        <f t="shared" si="0"/>
        <v>1986Male</v>
      </c>
      <c r="N18" s="3" t="str">
        <f t="shared" si="1"/>
        <v>1979Female65-74 years</v>
      </c>
      <c r="O18">
        <v>1979</v>
      </c>
      <c r="P18">
        <v>1979</v>
      </c>
      <c r="Q18" t="s">
        <v>25</v>
      </c>
      <c r="R18" t="s">
        <v>26</v>
      </c>
      <c r="S18" t="s">
        <v>11</v>
      </c>
      <c r="T18" t="s">
        <v>12</v>
      </c>
      <c r="U18">
        <v>642</v>
      </c>
      <c r="V18">
        <v>8690000</v>
      </c>
      <c r="W18">
        <v>7.4</v>
      </c>
      <c r="AA18" s="3" t="str">
        <f t="shared" si="2"/>
        <v>1986Male</v>
      </c>
      <c r="AB18">
        <v>1986</v>
      </c>
      <c r="AC18">
        <v>1986</v>
      </c>
      <c r="AD18" t="s">
        <v>13</v>
      </c>
      <c r="AE18" t="s">
        <v>14</v>
      </c>
      <c r="AF18">
        <v>1104005</v>
      </c>
      <c r="AG18">
        <v>116896786</v>
      </c>
      <c r="AH18">
        <v>944.4</v>
      </c>
      <c r="AI18">
        <v>1261.5</v>
      </c>
      <c r="AO18">
        <v>1979</v>
      </c>
      <c r="AP18">
        <v>1979</v>
      </c>
      <c r="AQ18" t="s">
        <v>13</v>
      </c>
      <c r="AR18" t="s">
        <v>14</v>
      </c>
      <c r="AS18" t="s">
        <v>168</v>
      </c>
      <c r="AT18" s="1">
        <v>44200</v>
      </c>
      <c r="AU18">
        <v>4591</v>
      </c>
      <c r="AV18">
        <v>6463000</v>
      </c>
      <c r="AW18">
        <v>71</v>
      </c>
    </row>
    <row r="19" spans="2:49" x14ac:dyDescent="0.35">
      <c r="B19">
        <v>1987</v>
      </c>
      <c r="C19">
        <v>1987</v>
      </c>
      <c r="D19" t="s">
        <v>11</v>
      </c>
      <c r="E19" t="s">
        <v>12</v>
      </c>
      <c r="F19">
        <v>6524</v>
      </c>
      <c r="G19">
        <v>124377889</v>
      </c>
      <c r="H19">
        <v>5.2</v>
      </c>
      <c r="I19">
        <v>5.3</v>
      </c>
      <c r="J19" s="3" t="str">
        <f t="shared" si="0"/>
        <v>1987Female</v>
      </c>
      <c r="N19" s="3" t="str">
        <f t="shared" si="1"/>
        <v>1979Male65-74 years</v>
      </c>
      <c r="O19">
        <v>1979</v>
      </c>
      <c r="P19">
        <v>1979</v>
      </c>
      <c r="Q19" t="s">
        <v>25</v>
      </c>
      <c r="R19" t="s">
        <v>26</v>
      </c>
      <c r="S19" t="s">
        <v>13</v>
      </c>
      <c r="T19" t="s">
        <v>14</v>
      </c>
      <c r="U19">
        <v>2088</v>
      </c>
      <c r="V19">
        <v>6648000</v>
      </c>
      <c r="W19">
        <v>31.4</v>
      </c>
      <c r="AA19" s="3" t="str">
        <f t="shared" si="2"/>
        <v>1987Female</v>
      </c>
      <c r="AB19">
        <v>1987</v>
      </c>
      <c r="AC19">
        <v>1987</v>
      </c>
      <c r="AD19" t="s">
        <v>11</v>
      </c>
      <c r="AE19" t="s">
        <v>12</v>
      </c>
      <c r="AF19">
        <v>1015365</v>
      </c>
      <c r="AG19">
        <v>124377889</v>
      </c>
      <c r="AH19">
        <v>816.4</v>
      </c>
      <c r="AI19">
        <v>773.8</v>
      </c>
      <c r="AO19">
        <v>1979</v>
      </c>
      <c r="AP19">
        <v>1979</v>
      </c>
      <c r="AQ19" t="s">
        <v>13</v>
      </c>
      <c r="AR19" t="s">
        <v>14</v>
      </c>
      <c r="AS19" t="s">
        <v>122</v>
      </c>
      <c r="AT19" s="1">
        <v>44325</v>
      </c>
      <c r="AU19">
        <v>3179</v>
      </c>
      <c r="AV19">
        <v>8661000</v>
      </c>
      <c r="AW19">
        <v>36.700000000000003</v>
      </c>
    </row>
    <row r="20" spans="2:49" x14ac:dyDescent="0.35">
      <c r="B20">
        <v>1987</v>
      </c>
      <c r="C20">
        <v>1987</v>
      </c>
      <c r="D20" t="s">
        <v>13</v>
      </c>
      <c r="E20" t="s">
        <v>14</v>
      </c>
      <c r="F20">
        <v>24272</v>
      </c>
      <c r="G20">
        <v>118017145</v>
      </c>
      <c r="H20">
        <v>20.6</v>
      </c>
      <c r="I20">
        <v>21.7</v>
      </c>
      <c r="J20" s="3" t="str">
        <f t="shared" si="0"/>
        <v>1987Male</v>
      </c>
      <c r="N20" s="3" t="str">
        <f t="shared" si="1"/>
        <v>1979Female75-84 years</v>
      </c>
      <c r="O20">
        <v>1979</v>
      </c>
      <c r="P20">
        <v>1979</v>
      </c>
      <c r="Q20" t="s">
        <v>27</v>
      </c>
      <c r="R20" t="s">
        <v>28</v>
      </c>
      <c r="S20" t="s">
        <v>11</v>
      </c>
      <c r="T20" t="s">
        <v>12</v>
      </c>
      <c r="U20">
        <v>312</v>
      </c>
      <c r="V20">
        <v>4769000</v>
      </c>
      <c r="W20">
        <v>6.5</v>
      </c>
      <c r="AA20" s="3" t="str">
        <f t="shared" si="2"/>
        <v>1987Male</v>
      </c>
      <c r="AB20">
        <v>1987</v>
      </c>
      <c r="AC20">
        <v>1987</v>
      </c>
      <c r="AD20" t="s">
        <v>13</v>
      </c>
      <c r="AE20" t="s">
        <v>14</v>
      </c>
      <c r="AF20">
        <v>1107958</v>
      </c>
      <c r="AG20">
        <v>118017145</v>
      </c>
      <c r="AH20">
        <v>938.8</v>
      </c>
      <c r="AI20">
        <v>1245.7</v>
      </c>
      <c r="AO20">
        <v>1979</v>
      </c>
      <c r="AP20">
        <v>1979</v>
      </c>
      <c r="AQ20" t="s">
        <v>13</v>
      </c>
      <c r="AR20" t="s">
        <v>14</v>
      </c>
      <c r="AS20" t="s">
        <v>124</v>
      </c>
      <c r="AT20" s="1">
        <v>44483</v>
      </c>
      <c r="AU20">
        <v>3763</v>
      </c>
      <c r="AV20">
        <v>9414000</v>
      </c>
      <c r="AW20">
        <v>40</v>
      </c>
    </row>
    <row r="21" spans="2:49" x14ac:dyDescent="0.35">
      <c r="B21">
        <v>1988</v>
      </c>
      <c r="C21">
        <v>1988</v>
      </c>
      <c r="D21" t="s">
        <v>11</v>
      </c>
      <c r="E21" t="s">
        <v>12</v>
      </c>
      <c r="F21">
        <v>6329</v>
      </c>
      <c r="G21">
        <v>125485655</v>
      </c>
      <c r="H21">
        <v>5</v>
      </c>
      <c r="I21">
        <v>5.0999999999999996</v>
      </c>
      <c r="J21" s="3" t="str">
        <f t="shared" si="0"/>
        <v>1988Female</v>
      </c>
      <c r="N21" s="3" t="str">
        <f t="shared" si="1"/>
        <v>1979Male75-84 years</v>
      </c>
      <c r="O21">
        <v>1979</v>
      </c>
      <c r="P21">
        <v>1979</v>
      </c>
      <c r="Q21" t="s">
        <v>27</v>
      </c>
      <c r="R21" t="s">
        <v>28</v>
      </c>
      <c r="S21" t="s">
        <v>13</v>
      </c>
      <c r="T21" t="s">
        <v>14</v>
      </c>
      <c r="U21">
        <v>1265</v>
      </c>
      <c r="V21">
        <v>2829000</v>
      </c>
      <c r="W21">
        <v>44.7</v>
      </c>
      <c r="AA21" s="3" t="str">
        <f t="shared" si="2"/>
        <v>1988Female</v>
      </c>
      <c r="AB21">
        <v>1988</v>
      </c>
      <c r="AC21">
        <v>1988</v>
      </c>
      <c r="AD21" t="s">
        <v>11</v>
      </c>
      <c r="AE21" t="s">
        <v>12</v>
      </c>
      <c r="AF21">
        <v>1042459</v>
      </c>
      <c r="AG21">
        <v>125485655</v>
      </c>
      <c r="AH21">
        <v>830.7</v>
      </c>
      <c r="AI21">
        <v>780.5</v>
      </c>
      <c r="AO21">
        <v>1979</v>
      </c>
      <c r="AP21">
        <v>1979</v>
      </c>
      <c r="AQ21" t="s">
        <v>13</v>
      </c>
      <c r="AR21" t="s">
        <v>14</v>
      </c>
      <c r="AS21" t="s">
        <v>125</v>
      </c>
      <c r="AT21" t="s">
        <v>126</v>
      </c>
      <c r="AU21">
        <v>15547</v>
      </c>
      <c r="AV21">
        <v>10850000</v>
      </c>
      <c r="AW21">
        <v>143.30000000000001</v>
      </c>
    </row>
    <row r="22" spans="2:49" x14ac:dyDescent="0.35">
      <c r="B22">
        <v>1988</v>
      </c>
      <c r="C22">
        <v>1988</v>
      </c>
      <c r="D22" t="s">
        <v>13</v>
      </c>
      <c r="E22" t="s">
        <v>14</v>
      </c>
      <c r="F22">
        <v>24078</v>
      </c>
      <c r="G22">
        <v>119166306</v>
      </c>
      <c r="H22">
        <v>20.2</v>
      </c>
      <c r="I22">
        <v>21.2</v>
      </c>
      <c r="J22" s="3" t="str">
        <f t="shared" si="0"/>
        <v>1988Male</v>
      </c>
      <c r="N22" s="3" t="str">
        <f t="shared" si="1"/>
        <v>1979Female85+ years</v>
      </c>
      <c r="O22">
        <v>1979</v>
      </c>
      <c r="P22">
        <v>1979</v>
      </c>
      <c r="Q22" t="s">
        <v>29</v>
      </c>
      <c r="R22" t="s">
        <v>30</v>
      </c>
      <c r="S22" t="s">
        <v>11</v>
      </c>
      <c r="T22" t="s">
        <v>12</v>
      </c>
      <c r="U22">
        <v>72</v>
      </c>
      <c r="V22">
        <v>1521000</v>
      </c>
      <c r="W22">
        <v>4.7</v>
      </c>
      <c r="AA22" s="3" t="str">
        <f t="shared" si="2"/>
        <v>1988Male</v>
      </c>
      <c r="AB22">
        <v>1988</v>
      </c>
      <c r="AC22">
        <v>1988</v>
      </c>
      <c r="AD22" t="s">
        <v>13</v>
      </c>
      <c r="AE22" t="s">
        <v>14</v>
      </c>
      <c r="AF22">
        <v>1125540</v>
      </c>
      <c r="AG22">
        <v>119166306</v>
      </c>
      <c r="AH22">
        <v>944.5</v>
      </c>
      <c r="AI22">
        <v>1250</v>
      </c>
      <c r="AO22">
        <v>1979</v>
      </c>
      <c r="AP22">
        <v>1979</v>
      </c>
      <c r="AQ22" t="s">
        <v>13</v>
      </c>
      <c r="AR22" t="s">
        <v>14</v>
      </c>
      <c r="AS22" t="s">
        <v>127</v>
      </c>
      <c r="AT22" t="s">
        <v>128</v>
      </c>
      <c r="AU22">
        <v>21054</v>
      </c>
      <c r="AV22">
        <v>10555000</v>
      </c>
      <c r="AW22">
        <v>199.5</v>
      </c>
    </row>
    <row r="23" spans="2:49" x14ac:dyDescent="0.35">
      <c r="B23">
        <v>1989</v>
      </c>
      <c r="C23">
        <v>1989</v>
      </c>
      <c r="D23" t="s">
        <v>11</v>
      </c>
      <c r="E23" t="s">
        <v>12</v>
      </c>
      <c r="F23">
        <v>6130</v>
      </c>
      <c r="G23">
        <v>126627500</v>
      </c>
      <c r="H23">
        <v>4.8</v>
      </c>
      <c r="I23">
        <v>4.9000000000000004</v>
      </c>
      <c r="J23" s="3" t="str">
        <f t="shared" si="0"/>
        <v>1989Female</v>
      </c>
      <c r="N23" s="3" t="str">
        <f t="shared" si="1"/>
        <v>1979Male85+ years</v>
      </c>
      <c r="O23">
        <v>1979</v>
      </c>
      <c r="P23">
        <v>1979</v>
      </c>
      <c r="Q23" t="s">
        <v>29</v>
      </c>
      <c r="R23" t="s">
        <v>30</v>
      </c>
      <c r="S23" t="s">
        <v>13</v>
      </c>
      <c r="T23" t="s">
        <v>14</v>
      </c>
      <c r="U23">
        <v>322</v>
      </c>
      <c r="V23">
        <v>676000</v>
      </c>
      <c r="W23">
        <v>47.6</v>
      </c>
      <c r="AA23" s="3" t="str">
        <f t="shared" si="2"/>
        <v>1989Female</v>
      </c>
      <c r="AB23">
        <v>1989</v>
      </c>
      <c r="AC23">
        <v>1989</v>
      </c>
      <c r="AD23" t="s">
        <v>11</v>
      </c>
      <c r="AE23" t="s">
        <v>12</v>
      </c>
      <c r="AF23">
        <v>1036276</v>
      </c>
      <c r="AG23">
        <v>126627500</v>
      </c>
      <c r="AH23">
        <v>818.4</v>
      </c>
      <c r="AI23">
        <v>761.3</v>
      </c>
      <c r="AO23">
        <v>1979</v>
      </c>
      <c r="AP23">
        <v>1979</v>
      </c>
      <c r="AQ23" t="s">
        <v>13</v>
      </c>
      <c r="AR23" t="s">
        <v>14</v>
      </c>
      <c r="AS23" t="s">
        <v>17</v>
      </c>
      <c r="AT23" t="s">
        <v>18</v>
      </c>
      <c r="AU23">
        <v>34346</v>
      </c>
      <c r="AV23">
        <v>17862000</v>
      </c>
      <c r="AW23">
        <v>192.3</v>
      </c>
    </row>
    <row r="24" spans="2:49" x14ac:dyDescent="0.35">
      <c r="B24">
        <v>1989</v>
      </c>
      <c r="C24">
        <v>1989</v>
      </c>
      <c r="D24" t="s">
        <v>13</v>
      </c>
      <c r="E24" t="s">
        <v>14</v>
      </c>
      <c r="F24">
        <v>24102</v>
      </c>
      <c r="G24">
        <v>120374262</v>
      </c>
      <c r="H24">
        <v>20</v>
      </c>
      <c r="I24">
        <v>21</v>
      </c>
      <c r="J24" s="3" t="str">
        <f t="shared" si="0"/>
        <v>1989Male</v>
      </c>
      <c r="N24" s="3" t="str">
        <f t="shared" si="1"/>
        <v>1979FemaleNot Stated</v>
      </c>
      <c r="O24">
        <v>1979</v>
      </c>
      <c r="P24">
        <v>1979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A24" s="3" t="str">
        <f t="shared" si="2"/>
        <v>1989Male</v>
      </c>
      <c r="AB24">
        <v>1989</v>
      </c>
      <c r="AC24">
        <v>1989</v>
      </c>
      <c r="AD24" t="s">
        <v>13</v>
      </c>
      <c r="AE24" t="s">
        <v>14</v>
      </c>
      <c r="AF24">
        <v>1114190</v>
      </c>
      <c r="AG24">
        <v>120374262</v>
      </c>
      <c r="AH24">
        <v>925.6</v>
      </c>
      <c r="AI24">
        <v>1214.2</v>
      </c>
      <c r="AO24">
        <v>1979</v>
      </c>
      <c r="AP24">
        <v>1979</v>
      </c>
      <c r="AQ24" t="s">
        <v>13</v>
      </c>
      <c r="AR24" t="s">
        <v>14</v>
      </c>
      <c r="AS24" t="s">
        <v>19</v>
      </c>
      <c r="AT24" t="s">
        <v>20</v>
      </c>
      <c r="AU24">
        <v>37057</v>
      </c>
      <c r="AV24">
        <v>12313000</v>
      </c>
      <c r="AW24">
        <v>301</v>
      </c>
    </row>
    <row r="25" spans="2:49" x14ac:dyDescent="0.35">
      <c r="B25">
        <v>1990</v>
      </c>
      <c r="C25">
        <v>1990</v>
      </c>
      <c r="D25" t="s">
        <v>11</v>
      </c>
      <c r="E25" t="s">
        <v>12</v>
      </c>
      <c r="F25">
        <v>6182</v>
      </c>
      <c r="G25">
        <v>127571672</v>
      </c>
      <c r="H25">
        <v>4.8</v>
      </c>
      <c r="I25">
        <v>4.9000000000000004</v>
      </c>
      <c r="J25" s="3" t="str">
        <f t="shared" si="0"/>
        <v>1990Female</v>
      </c>
      <c r="N25" s="3" t="str">
        <f t="shared" si="1"/>
        <v>1979MaleNot Stated</v>
      </c>
      <c r="O25">
        <v>1979</v>
      </c>
      <c r="P25">
        <v>1979</v>
      </c>
      <c r="Q25" t="s">
        <v>31</v>
      </c>
      <c r="R25" t="s">
        <v>32</v>
      </c>
      <c r="S25" t="s">
        <v>13</v>
      </c>
      <c r="T25" t="s">
        <v>14</v>
      </c>
      <c r="U25">
        <v>15</v>
      </c>
      <c r="V25" t="s">
        <v>33</v>
      </c>
      <c r="W25" t="s">
        <v>33</v>
      </c>
      <c r="AA25" s="3" t="str">
        <f t="shared" si="2"/>
        <v>1990Female</v>
      </c>
      <c r="AB25">
        <v>1990</v>
      </c>
      <c r="AC25">
        <v>1990</v>
      </c>
      <c r="AD25" t="s">
        <v>11</v>
      </c>
      <c r="AE25" t="s">
        <v>12</v>
      </c>
      <c r="AF25">
        <v>1035046</v>
      </c>
      <c r="AG25">
        <v>127571672</v>
      </c>
      <c r="AH25">
        <v>811.3</v>
      </c>
      <c r="AI25">
        <v>750.3</v>
      </c>
      <c r="AO25">
        <v>1979</v>
      </c>
      <c r="AP25">
        <v>1979</v>
      </c>
      <c r="AQ25" t="s">
        <v>13</v>
      </c>
      <c r="AR25" t="s">
        <v>14</v>
      </c>
      <c r="AS25" t="s">
        <v>21</v>
      </c>
      <c r="AT25" t="s">
        <v>22</v>
      </c>
      <c r="AU25">
        <v>86203</v>
      </c>
      <c r="AV25">
        <v>11067000</v>
      </c>
      <c r="AW25">
        <v>778.9</v>
      </c>
    </row>
    <row r="26" spans="2:49" x14ac:dyDescent="0.35">
      <c r="B26">
        <v>1990</v>
      </c>
      <c r="C26">
        <v>1990</v>
      </c>
      <c r="D26" t="s">
        <v>13</v>
      </c>
      <c r="E26" t="s">
        <v>14</v>
      </c>
      <c r="F26">
        <v>24724</v>
      </c>
      <c r="G26">
        <v>121350439</v>
      </c>
      <c r="H26">
        <v>20.399999999999999</v>
      </c>
      <c r="I26">
        <v>21.5</v>
      </c>
      <c r="J26" s="3" t="str">
        <f t="shared" si="0"/>
        <v>1990Male</v>
      </c>
      <c r="N26" s="3" t="str">
        <f t="shared" si="1"/>
        <v>1980Male5-9 years</v>
      </c>
      <c r="O26">
        <v>1980</v>
      </c>
      <c r="P26">
        <v>1980</v>
      </c>
      <c r="Q26" t="s">
        <v>122</v>
      </c>
      <c r="R26" s="1">
        <v>44325</v>
      </c>
      <c r="S26" t="s">
        <v>13</v>
      </c>
      <c r="T26" t="s">
        <v>14</v>
      </c>
      <c r="U26">
        <v>3</v>
      </c>
      <c r="V26">
        <v>8539080</v>
      </c>
      <c r="W26" t="s">
        <v>123</v>
      </c>
      <c r="AA26" s="3" t="str">
        <f t="shared" si="2"/>
        <v>1990Male</v>
      </c>
      <c r="AB26">
        <v>1990</v>
      </c>
      <c r="AC26">
        <v>1990</v>
      </c>
      <c r="AD26" t="s">
        <v>13</v>
      </c>
      <c r="AE26" t="s">
        <v>14</v>
      </c>
      <c r="AF26">
        <v>1113417</v>
      </c>
      <c r="AG26">
        <v>121350439</v>
      </c>
      <c r="AH26">
        <v>917.5</v>
      </c>
      <c r="AI26">
        <v>1202</v>
      </c>
      <c r="AO26">
        <v>1979</v>
      </c>
      <c r="AP26">
        <v>1979</v>
      </c>
      <c r="AQ26" t="s">
        <v>13</v>
      </c>
      <c r="AR26" t="s">
        <v>14</v>
      </c>
      <c r="AS26" t="s">
        <v>23</v>
      </c>
      <c r="AT26" t="s">
        <v>24</v>
      </c>
      <c r="AU26">
        <v>182288</v>
      </c>
      <c r="AV26">
        <v>10041000</v>
      </c>
      <c r="AW26">
        <v>1815.4</v>
      </c>
    </row>
    <row r="27" spans="2:49" x14ac:dyDescent="0.35">
      <c r="B27">
        <v>1991</v>
      </c>
      <c r="C27">
        <v>1991</v>
      </c>
      <c r="D27" t="s">
        <v>11</v>
      </c>
      <c r="E27" t="s">
        <v>12</v>
      </c>
      <c r="F27">
        <v>6041</v>
      </c>
      <c r="G27">
        <v>129618131</v>
      </c>
      <c r="H27">
        <v>4.7</v>
      </c>
      <c r="I27">
        <v>4.7</v>
      </c>
      <c r="J27" s="3" t="str">
        <f t="shared" si="0"/>
        <v>1991Female</v>
      </c>
      <c r="N27" s="3" t="str">
        <f t="shared" si="1"/>
        <v>1980Female10-14 years</v>
      </c>
      <c r="O27">
        <v>1980</v>
      </c>
      <c r="P27">
        <v>1980</v>
      </c>
      <c r="Q27" t="s">
        <v>124</v>
      </c>
      <c r="R27" s="1">
        <v>44483</v>
      </c>
      <c r="S27" t="s">
        <v>11</v>
      </c>
      <c r="T27" t="s">
        <v>12</v>
      </c>
      <c r="U27">
        <v>26</v>
      </c>
      <c r="V27">
        <v>8925908</v>
      </c>
      <c r="W27">
        <v>0.3</v>
      </c>
      <c r="AA27" s="3" t="str">
        <f t="shared" si="2"/>
        <v>1991Female</v>
      </c>
      <c r="AB27">
        <v>1991</v>
      </c>
      <c r="AC27">
        <v>1991</v>
      </c>
      <c r="AD27" t="s">
        <v>11</v>
      </c>
      <c r="AE27" t="s">
        <v>12</v>
      </c>
      <c r="AF27">
        <v>1047853</v>
      </c>
      <c r="AG27">
        <v>129618131</v>
      </c>
      <c r="AH27">
        <v>808.4</v>
      </c>
      <c r="AI27">
        <v>737.9</v>
      </c>
      <c r="AO27">
        <v>1979</v>
      </c>
      <c r="AP27">
        <v>1979</v>
      </c>
      <c r="AQ27" t="s">
        <v>13</v>
      </c>
      <c r="AR27" t="s">
        <v>14</v>
      </c>
      <c r="AS27" t="s">
        <v>25</v>
      </c>
      <c r="AT27" t="s">
        <v>26</v>
      </c>
      <c r="AU27">
        <v>269171</v>
      </c>
      <c r="AV27">
        <v>6648000</v>
      </c>
      <c r="AW27">
        <v>4048.9</v>
      </c>
    </row>
    <row r="28" spans="2:49" x14ac:dyDescent="0.35">
      <c r="B28">
        <v>1991</v>
      </c>
      <c r="C28">
        <v>1991</v>
      </c>
      <c r="D28" t="s">
        <v>13</v>
      </c>
      <c r="E28" t="s">
        <v>14</v>
      </c>
      <c r="F28">
        <v>24769</v>
      </c>
      <c r="G28">
        <v>123469937</v>
      </c>
      <c r="H28">
        <v>20.100000000000001</v>
      </c>
      <c r="I28">
        <v>21.2</v>
      </c>
      <c r="J28" s="3" t="str">
        <f t="shared" si="0"/>
        <v>1991Male</v>
      </c>
      <c r="N28" s="3" t="str">
        <f t="shared" si="1"/>
        <v>1980Male10-14 years</v>
      </c>
      <c r="O28">
        <v>1980</v>
      </c>
      <c r="P28">
        <v>1980</v>
      </c>
      <c r="Q28" t="s">
        <v>124</v>
      </c>
      <c r="R28" s="1">
        <v>44483</v>
      </c>
      <c r="S28" t="s">
        <v>13</v>
      </c>
      <c r="T28" t="s">
        <v>14</v>
      </c>
      <c r="U28">
        <v>113</v>
      </c>
      <c r="V28">
        <v>9316221</v>
      </c>
      <c r="W28">
        <v>1.2</v>
      </c>
      <c r="AA28" s="3" t="str">
        <f t="shared" si="2"/>
        <v>1991Male</v>
      </c>
      <c r="AB28">
        <v>1991</v>
      </c>
      <c r="AC28">
        <v>1991</v>
      </c>
      <c r="AD28" t="s">
        <v>13</v>
      </c>
      <c r="AE28" t="s">
        <v>14</v>
      </c>
      <c r="AF28">
        <v>1121665</v>
      </c>
      <c r="AG28">
        <v>123469937</v>
      </c>
      <c r="AH28">
        <v>908.5</v>
      </c>
      <c r="AI28">
        <v>1180.2</v>
      </c>
      <c r="AO28">
        <v>1979</v>
      </c>
      <c r="AP28">
        <v>1979</v>
      </c>
      <c r="AQ28" t="s">
        <v>13</v>
      </c>
      <c r="AR28" t="s">
        <v>14</v>
      </c>
      <c r="AS28" t="s">
        <v>27</v>
      </c>
      <c r="AT28" t="s">
        <v>28</v>
      </c>
      <c r="AU28">
        <v>242316</v>
      </c>
      <c r="AV28">
        <v>2829000</v>
      </c>
      <c r="AW28">
        <v>8565.4</v>
      </c>
    </row>
    <row r="29" spans="2:49" x14ac:dyDescent="0.35">
      <c r="B29">
        <v>1992</v>
      </c>
      <c r="C29">
        <v>1992</v>
      </c>
      <c r="D29" t="s">
        <v>11</v>
      </c>
      <c r="E29" t="s">
        <v>12</v>
      </c>
      <c r="F29">
        <v>6027</v>
      </c>
      <c r="G29">
        <v>131307610</v>
      </c>
      <c r="H29">
        <v>4.5999999999999996</v>
      </c>
      <c r="I29">
        <v>4.5999999999999996</v>
      </c>
      <c r="J29" s="3" t="str">
        <f t="shared" si="0"/>
        <v>1992Female</v>
      </c>
      <c r="N29" s="3" t="str">
        <f t="shared" si="1"/>
        <v>1980Female15-19 years</v>
      </c>
      <c r="O29">
        <v>1980</v>
      </c>
      <c r="P29">
        <v>1980</v>
      </c>
      <c r="Q29" t="s">
        <v>125</v>
      </c>
      <c r="R29" t="s">
        <v>126</v>
      </c>
      <c r="S29" t="s">
        <v>11</v>
      </c>
      <c r="T29" t="s">
        <v>12</v>
      </c>
      <c r="U29">
        <v>314</v>
      </c>
      <c r="V29">
        <v>10412715</v>
      </c>
      <c r="W29">
        <v>3</v>
      </c>
      <c r="AA29" s="3" t="str">
        <f t="shared" si="2"/>
        <v>1992Female</v>
      </c>
      <c r="AB29">
        <v>1992</v>
      </c>
      <c r="AC29">
        <v>1992</v>
      </c>
      <c r="AD29" t="s">
        <v>11</v>
      </c>
      <c r="AE29" t="s">
        <v>12</v>
      </c>
      <c r="AF29">
        <v>1053277</v>
      </c>
      <c r="AG29">
        <v>131307610</v>
      </c>
      <c r="AH29">
        <v>802.1</v>
      </c>
      <c r="AI29">
        <v>725.3</v>
      </c>
      <c r="AO29">
        <v>1979</v>
      </c>
      <c r="AP29">
        <v>1979</v>
      </c>
      <c r="AQ29" t="s">
        <v>13</v>
      </c>
      <c r="AR29" t="s">
        <v>14</v>
      </c>
      <c r="AS29" t="s">
        <v>29</v>
      </c>
      <c r="AT29" t="s">
        <v>30</v>
      </c>
      <c r="AU29">
        <v>119006</v>
      </c>
      <c r="AV29">
        <v>676000</v>
      </c>
      <c r="AW29">
        <v>17604.400000000001</v>
      </c>
    </row>
    <row r="30" spans="2:49" x14ac:dyDescent="0.35">
      <c r="B30">
        <v>1992</v>
      </c>
      <c r="C30">
        <v>1992</v>
      </c>
      <c r="D30" t="s">
        <v>13</v>
      </c>
      <c r="E30" t="s">
        <v>14</v>
      </c>
      <c r="F30">
        <v>24457</v>
      </c>
      <c r="G30">
        <v>125298853</v>
      </c>
      <c r="H30">
        <v>19.5</v>
      </c>
      <c r="I30">
        <v>20.5</v>
      </c>
      <c r="J30" s="3" t="str">
        <f t="shared" si="0"/>
        <v>1992Male</v>
      </c>
      <c r="N30" s="3" t="str">
        <f t="shared" si="1"/>
        <v>1980Male15-19 years</v>
      </c>
      <c r="O30">
        <v>1980</v>
      </c>
      <c r="P30">
        <v>1980</v>
      </c>
      <c r="Q30" t="s">
        <v>125</v>
      </c>
      <c r="R30" t="s">
        <v>126</v>
      </c>
      <c r="S30" t="s">
        <v>13</v>
      </c>
      <c r="T30" t="s">
        <v>14</v>
      </c>
      <c r="U30">
        <v>1483</v>
      </c>
      <c r="V30">
        <v>10755409</v>
      </c>
      <c r="W30">
        <v>13.8</v>
      </c>
      <c r="AA30" s="3" t="str">
        <f t="shared" si="2"/>
        <v>1992Male</v>
      </c>
      <c r="AB30">
        <v>1992</v>
      </c>
      <c r="AC30">
        <v>1992</v>
      </c>
      <c r="AD30" t="s">
        <v>13</v>
      </c>
      <c r="AE30" t="s">
        <v>14</v>
      </c>
      <c r="AF30">
        <v>1122336</v>
      </c>
      <c r="AG30">
        <v>125298853</v>
      </c>
      <c r="AH30">
        <v>895.7</v>
      </c>
      <c r="AI30">
        <v>1158</v>
      </c>
      <c r="AO30">
        <v>1979</v>
      </c>
      <c r="AP30">
        <v>1979</v>
      </c>
      <c r="AQ30" t="s">
        <v>13</v>
      </c>
      <c r="AR30" t="s">
        <v>14</v>
      </c>
      <c r="AS30" t="s">
        <v>31</v>
      </c>
      <c r="AT30" t="s">
        <v>32</v>
      </c>
      <c r="AU30">
        <v>458</v>
      </c>
      <c r="AV30" t="s">
        <v>33</v>
      </c>
      <c r="AW30" t="s">
        <v>33</v>
      </c>
    </row>
    <row r="31" spans="2:49" x14ac:dyDescent="0.35">
      <c r="B31">
        <v>1993</v>
      </c>
      <c r="C31">
        <v>1993</v>
      </c>
      <c r="D31" t="s">
        <v>11</v>
      </c>
      <c r="E31" t="s">
        <v>12</v>
      </c>
      <c r="F31">
        <v>6095</v>
      </c>
      <c r="G31">
        <v>133000627</v>
      </c>
      <c r="H31">
        <v>4.5999999999999996</v>
      </c>
      <c r="I31">
        <v>4.5999999999999996</v>
      </c>
      <c r="J31" s="3" t="str">
        <f t="shared" si="0"/>
        <v>1993Female</v>
      </c>
      <c r="N31" s="3" t="str">
        <f t="shared" si="1"/>
        <v>1980Female20-24 years</v>
      </c>
      <c r="O31">
        <v>1980</v>
      </c>
      <c r="P31">
        <v>1980</v>
      </c>
      <c r="Q31" t="s">
        <v>127</v>
      </c>
      <c r="R31" t="s">
        <v>128</v>
      </c>
      <c r="S31" t="s">
        <v>11</v>
      </c>
      <c r="T31" t="s">
        <v>12</v>
      </c>
      <c r="U31">
        <v>589</v>
      </c>
      <c r="V31">
        <v>10655473</v>
      </c>
      <c r="W31">
        <v>5.5</v>
      </c>
      <c r="AA31" s="3" t="str">
        <f t="shared" si="2"/>
        <v>1993Female</v>
      </c>
      <c r="AB31">
        <v>1993</v>
      </c>
      <c r="AC31">
        <v>1993</v>
      </c>
      <c r="AD31" t="s">
        <v>11</v>
      </c>
      <c r="AE31" t="s">
        <v>12</v>
      </c>
      <c r="AF31">
        <v>1106756</v>
      </c>
      <c r="AG31">
        <v>133000627</v>
      </c>
      <c r="AH31">
        <v>832.1</v>
      </c>
      <c r="AI31">
        <v>745.6</v>
      </c>
      <c r="AO31">
        <v>1980</v>
      </c>
      <c r="AP31">
        <v>1980</v>
      </c>
      <c r="AQ31" t="s">
        <v>11</v>
      </c>
      <c r="AR31" t="s">
        <v>12</v>
      </c>
      <c r="AS31" t="s">
        <v>167</v>
      </c>
      <c r="AT31">
        <v>1</v>
      </c>
      <c r="AU31">
        <v>19722</v>
      </c>
      <c r="AV31">
        <v>1759642</v>
      </c>
      <c r="AW31">
        <v>1120.8</v>
      </c>
    </row>
    <row r="32" spans="2:49" x14ac:dyDescent="0.35">
      <c r="B32">
        <v>1993</v>
      </c>
      <c r="C32">
        <v>1993</v>
      </c>
      <c r="D32" t="s">
        <v>13</v>
      </c>
      <c r="E32" t="s">
        <v>14</v>
      </c>
      <c r="F32">
        <v>25007</v>
      </c>
      <c r="G32">
        <v>127024010</v>
      </c>
      <c r="H32">
        <v>19.7</v>
      </c>
      <c r="I32">
        <v>20.7</v>
      </c>
      <c r="J32" s="3" t="str">
        <f t="shared" si="0"/>
        <v>1993Male</v>
      </c>
      <c r="N32" s="3" t="str">
        <f t="shared" si="1"/>
        <v>1980Male20-24 years</v>
      </c>
      <c r="O32">
        <v>1980</v>
      </c>
      <c r="P32">
        <v>1980</v>
      </c>
      <c r="Q32" t="s">
        <v>127</v>
      </c>
      <c r="R32" t="s">
        <v>128</v>
      </c>
      <c r="S32" t="s">
        <v>13</v>
      </c>
      <c r="T32" t="s">
        <v>14</v>
      </c>
      <c r="U32">
        <v>2853</v>
      </c>
      <c r="V32">
        <v>10663231</v>
      </c>
      <c r="W32">
        <v>26.8</v>
      </c>
      <c r="AA32" s="3" t="str">
        <f t="shared" si="2"/>
        <v>1993Male</v>
      </c>
      <c r="AB32">
        <v>1993</v>
      </c>
      <c r="AC32">
        <v>1993</v>
      </c>
      <c r="AD32" t="s">
        <v>13</v>
      </c>
      <c r="AE32" t="s">
        <v>14</v>
      </c>
      <c r="AF32">
        <v>1161797</v>
      </c>
      <c r="AG32">
        <v>127024010</v>
      </c>
      <c r="AH32">
        <v>914.6</v>
      </c>
      <c r="AI32">
        <v>1177</v>
      </c>
      <c r="AO32">
        <v>1980</v>
      </c>
      <c r="AP32">
        <v>1980</v>
      </c>
      <c r="AQ32" t="s">
        <v>11</v>
      </c>
      <c r="AR32" t="s">
        <v>12</v>
      </c>
      <c r="AS32" t="s">
        <v>168</v>
      </c>
      <c r="AT32" s="1">
        <v>44200</v>
      </c>
      <c r="AU32">
        <v>3426</v>
      </c>
      <c r="AV32">
        <v>6258891</v>
      </c>
      <c r="AW32">
        <v>54.7</v>
      </c>
    </row>
    <row r="33" spans="1:49" x14ac:dyDescent="0.35">
      <c r="B33">
        <v>1994</v>
      </c>
      <c r="C33">
        <v>1994</v>
      </c>
      <c r="D33" t="s">
        <v>11</v>
      </c>
      <c r="E33" t="s">
        <v>12</v>
      </c>
      <c r="F33">
        <v>5968</v>
      </c>
      <c r="G33">
        <v>134586272</v>
      </c>
      <c r="H33">
        <v>4.4000000000000004</v>
      </c>
      <c r="I33">
        <v>4.4000000000000004</v>
      </c>
      <c r="J33" s="3" t="str">
        <f t="shared" si="0"/>
        <v>1994Female</v>
      </c>
      <c r="N33" s="3" t="str">
        <f t="shared" si="1"/>
        <v>1980Female25-34 years</v>
      </c>
      <c r="O33">
        <v>1980</v>
      </c>
      <c r="P33">
        <v>1980</v>
      </c>
      <c r="Q33" t="s">
        <v>17</v>
      </c>
      <c r="R33" t="s">
        <v>18</v>
      </c>
      <c r="S33" t="s">
        <v>11</v>
      </c>
      <c r="T33" t="s">
        <v>12</v>
      </c>
      <c r="U33">
        <v>1322</v>
      </c>
      <c r="V33">
        <v>18699936</v>
      </c>
      <c r="W33">
        <v>7.1</v>
      </c>
      <c r="AA33" s="3" t="str">
        <f t="shared" si="2"/>
        <v>1994Female</v>
      </c>
      <c r="AB33">
        <v>1994</v>
      </c>
      <c r="AC33">
        <v>1994</v>
      </c>
      <c r="AD33" t="s">
        <v>11</v>
      </c>
      <c r="AE33" t="s">
        <v>12</v>
      </c>
      <c r="AF33">
        <v>1116247</v>
      </c>
      <c r="AG33">
        <v>134586272</v>
      </c>
      <c r="AH33">
        <v>829.4</v>
      </c>
      <c r="AI33">
        <v>738.3</v>
      </c>
      <c r="AO33">
        <v>1980</v>
      </c>
      <c r="AP33">
        <v>1980</v>
      </c>
      <c r="AQ33" t="s">
        <v>11</v>
      </c>
      <c r="AR33" t="s">
        <v>12</v>
      </c>
      <c r="AS33" t="s">
        <v>122</v>
      </c>
      <c r="AT33" s="1">
        <v>44325</v>
      </c>
      <c r="AU33">
        <v>2086</v>
      </c>
      <c r="AV33">
        <v>8160876</v>
      </c>
      <c r="AW33">
        <v>25.6</v>
      </c>
    </row>
    <row r="34" spans="1:49" x14ac:dyDescent="0.35">
      <c r="B34">
        <v>1994</v>
      </c>
      <c r="C34">
        <v>1994</v>
      </c>
      <c r="D34" t="s">
        <v>13</v>
      </c>
      <c r="E34" t="s">
        <v>14</v>
      </c>
      <c r="F34">
        <v>25174</v>
      </c>
      <c r="G34">
        <v>128655203</v>
      </c>
      <c r="H34">
        <v>19.600000000000001</v>
      </c>
      <c r="I34">
        <v>20.5</v>
      </c>
      <c r="J34" s="3" t="str">
        <f t="shared" si="0"/>
        <v>1994Male</v>
      </c>
      <c r="N34" s="3" t="str">
        <f t="shared" si="1"/>
        <v>1980Male25-34 years</v>
      </c>
      <c r="O34">
        <v>1980</v>
      </c>
      <c r="P34">
        <v>1980</v>
      </c>
      <c r="Q34" t="s">
        <v>17</v>
      </c>
      <c r="R34" t="s">
        <v>18</v>
      </c>
      <c r="S34" t="s">
        <v>13</v>
      </c>
      <c r="T34" t="s">
        <v>14</v>
      </c>
      <c r="U34">
        <v>4598</v>
      </c>
      <c r="V34">
        <v>18381903</v>
      </c>
      <c r="W34">
        <v>25</v>
      </c>
      <c r="AA34" s="3" t="str">
        <f t="shared" si="2"/>
        <v>1994Male</v>
      </c>
      <c r="AB34">
        <v>1994</v>
      </c>
      <c r="AC34">
        <v>1994</v>
      </c>
      <c r="AD34" t="s">
        <v>13</v>
      </c>
      <c r="AE34" t="s">
        <v>14</v>
      </c>
      <c r="AF34">
        <v>1162747</v>
      </c>
      <c r="AG34">
        <v>128655203</v>
      </c>
      <c r="AH34">
        <v>903.8</v>
      </c>
      <c r="AI34">
        <v>1155.0999999999999</v>
      </c>
      <c r="AO34">
        <v>1980</v>
      </c>
      <c r="AP34">
        <v>1980</v>
      </c>
      <c r="AQ34" t="s">
        <v>11</v>
      </c>
      <c r="AR34" t="s">
        <v>12</v>
      </c>
      <c r="AS34" t="s">
        <v>124</v>
      </c>
      <c r="AT34" s="1">
        <v>44483</v>
      </c>
      <c r="AU34">
        <v>2043</v>
      </c>
      <c r="AV34">
        <v>8925908</v>
      </c>
      <c r="AW34">
        <v>22.9</v>
      </c>
    </row>
    <row r="35" spans="1:49" x14ac:dyDescent="0.35">
      <c r="B35">
        <v>1995</v>
      </c>
      <c r="C35">
        <v>1995</v>
      </c>
      <c r="D35" t="s">
        <v>11</v>
      </c>
      <c r="E35" t="s">
        <v>12</v>
      </c>
      <c r="F35">
        <v>5915</v>
      </c>
      <c r="G35">
        <v>136116121</v>
      </c>
      <c r="H35">
        <v>4.3</v>
      </c>
      <c r="I35">
        <v>4.3</v>
      </c>
      <c r="J35" s="3" t="str">
        <f t="shared" si="0"/>
        <v>1995Female</v>
      </c>
      <c r="N35" s="3" t="str">
        <f t="shared" si="1"/>
        <v>1980Female35-44 years</v>
      </c>
      <c r="O35">
        <v>1980</v>
      </c>
      <c r="P35">
        <v>1980</v>
      </c>
      <c r="Q35" t="s">
        <v>19</v>
      </c>
      <c r="R35" t="s">
        <v>20</v>
      </c>
      <c r="S35" t="s">
        <v>11</v>
      </c>
      <c r="T35" t="s">
        <v>12</v>
      </c>
      <c r="U35">
        <v>1111</v>
      </c>
      <c r="V35">
        <v>13064991</v>
      </c>
      <c r="W35">
        <v>8.5</v>
      </c>
      <c r="AA35" s="3" t="str">
        <f t="shared" si="2"/>
        <v>1995Female</v>
      </c>
      <c r="AB35">
        <v>1995</v>
      </c>
      <c r="AC35">
        <v>1995</v>
      </c>
      <c r="AD35" t="s">
        <v>11</v>
      </c>
      <c r="AE35" t="s">
        <v>12</v>
      </c>
      <c r="AF35">
        <v>1139173</v>
      </c>
      <c r="AG35">
        <v>136116121</v>
      </c>
      <c r="AH35">
        <v>836.9</v>
      </c>
      <c r="AI35">
        <v>739.2</v>
      </c>
      <c r="AO35">
        <v>1980</v>
      </c>
      <c r="AP35">
        <v>1980</v>
      </c>
      <c r="AQ35" t="s">
        <v>11</v>
      </c>
      <c r="AR35" t="s">
        <v>12</v>
      </c>
      <c r="AS35" t="s">
        <v>125</v>
      </c>
      <c r="AT35" t="s">
        <v>126</v>
      </c>
      <c r="AU35">
        <v>5526</v>
      </c>
      <c r="AV35">
        <v>10412715</v>
      </c>
      <c r="AW35">
        <v>53.1</v>
      </c>
    </row>
    <row r="36" spans="1:49" x14ac:dyDescent="0.35">
      <c r="B36">
        <v>1995</v>
      </c>
      <c r="C36">
        <v>1995</v>
      </c>
      <c r="D36" t="s">
        <v>13</v>
      </c>
      <c r="E36" t="s">
        <v>14</v>
      </c>
      <c r="F36">
        <v>25369</v>
      </c>
      <c r="G36">
        <v>130270475</v>
      </c>
      <c r="H36">
        <v>19.5</v>
      </c>
      <c r="I36">
        <v>20.3</v>
      </c>
      <c r="J36" s="3" t="str">
        <f t="shared" si="0"/>
        <v>1995Male</v>
      </c>
      <c r="N36" s="3" t="str">
        <f t="shared" si="1"/>
        <v>1980Male35-44 years</v>
      </c>
      <c r="O36">
        <v>1980</v>
      </c>
      <c r="P36">
        <v>1980</v>
      </c>
      <c r="Q36" t="s">
        <v>19</v>
      </c>
      <c r="R36" t="s">
        <v>20</v>
      </c>
      <c r="S36" t="s">
        <v>13</v>
      </c>
      <c r="T36" t="s">
        <v>14</v>
      </c>
      <c r="U36">
        <v>2824</v>
      </c>
      <c r="V36">
        <v>12569719</v>
      </c>
      <c r="W36">
        <v>22.5</v>
      </c>
      <c r="AA36" s="3" t="str">
        <f t="shared" si="2"/>
        <v>1995Male</v>
      </c>
      <c r="AB36">
        <v>1995</v>
      </c>
      <c r="AC36">
        <v>1995</v>
      </c>
      <c r="AD36" t="s">
        <v>13</v>
      </c>
      <c r="AE36" t="s">
        <v>14</v>
      </c>
      <c r="AF36">
        <v>1172959</v>
      </c>
      <c r="AG36">
        <v>130270475</v>
      </c>
      <c r="AH36">
        <v>900.4</v>
      </c>
      <c r="AI36">
        <v>1143.5999999999999</v>
      </c>
      <c r="AO36">
        <v>1980</v>
      </c>
      <c r="AP36">
        <v>1980</v>
      </c>
      <c r="AQ36" t="s">
        <v>11</v>
      </c>
      <c r="AR36" t="s">
        <v>12</v>
      </c>
      <c r="AS36" t="s">
        <v>127</v>
      </c>
      <c r="AT36" t="s">
        <v>128</v>
      </c>
      <c r="AU36">
        <v>6598</v>
      </c>
      <c r="AV36">
        <v>10655473</v>
      </c>
      <c r="AW36">
        <v>61.9</v>
      </c>
    </row>
    <row r="37" spans="1:49" x14ac:dyDescent="0.35">
      <c r="B37">
        <v>1996</v>
      </c>
      <c r="C37">
        <v>1996</v>
      </c>
      <c r="D37" t="s">
        <v>11</v>
      </c>
      <c r="E37" t="s">
        <v>12</v>
      </c>
      <c r="F37">
        <v>5905</v>
      </c>
      <c r="G37">
        <v>137660462</v>
      </c>
      <c r="H37">
        <v>4.3</v>
      </c>
      <c r="I37">
        <v>4.3</v>
      </c>
      <c r="J37" s="3" t="str">
        <f t="shared" si="0"/>
        <v>1996Female</v>
      </c>
      <c r="N37" s="3" t="str">
        <f t="shared" si="1"/>
        <v>1980Female45-54 years</v>
      </c>
      <c r="O37">
        <v>1980</v>
      </c>
      <c r="P37">
        <v>1980</v>
      </c>
      <c r="Q37" t="s">
        <v>21</v>
      </c>
      <c r="R37" t="s">
        <v>22</v>
      </c>
      <c r="S37" t="s">
        <v>11</v>
      </c>
      <c r="T37" t="s">
        <v>12</v>
      </c>
      <c r="U37">
        <v>1103</v>
      </c>
      <c r="V37">
        <v>11790868</v>
      </c>
      <c r="W37">
        <v>9.4</v>
      </c>
      <c r="AA37" s="3" t="str">
        <f t="shared" si="2"/>
        <v>1996Female</v>
      </c>
      <c r="AB37">
        <v>1996</v>
      </c>
      <c r="AC37">
        <v>1996</v>
      </c>
      <c r="AD37" t="s">
        <v>11</v>
      </c>
      <c r="AE37" t="s">
        <v>12</v>
      </c>
      <c r="AF37">
        <v>1151121</v>
      </c>
      <c r="AG37">
        <v>137660462</v>
      </c>
      <c r="AH37">
        <v>836.2</v>
      </c>
      <c r="AI37">
        <v>732.7</v>
      </c>
      <c r="AO37">
        <v>1980</v>
      </c>
      <c r="AP37">
        <v>1980</v>
      </c>
      <c r="AQ37" t="s">
        <v>11</v>
      </c>
      <c r="AR37" t="s">
        <v>12</v>
      </c>
      <c r="AS37" t="s">
        <v>17</v>
      </c>
      <c r="AT37" t="s">
        <v>18</v>
      </c>
      <c r="AU37">
        <v>14200</v>
      </c>
      <c r="AV37">
        <v>18699936</v>
      </c>
      <c r="AW37">
        <v>75.900000000000006</v>
      </c>
    </row>
    <row r="38" spans="1:49" x14ac:dyDescent="0.35">
      <c r="B38">
        <v>1996</v>
      </c>
      <c r="C38">
        <v>1996</v>
      </c>
      <c r="D38" t="s">
        <v>13</v>
      </c>
      <c r="E38" t="s">
        <v>14</v>
      </c>
      <c r="F38">
        <v>24998</v>
      </c>
      <c r="G38">
        <v>131880317</v>
      </c>
      <c r="H38">
        <v>19</v>
      </c>
      <c r="I38">
        <v>19.8</v>
      </c>
      <c r="J38" s="3" t="str">
        <f t="shared" si="0"/>
        <v>1996Male</v>
      </c>
      <c r="N38" s="3" t="str">
        <f t="shared" si="1"/>
        <v>1980Male45-54 years</v>
      </c>
      <c r="O38">
        <v>1980</v>
      </c>
      <c r="P38">
        <v>1980</v>
      </c>
      <c r="Q38" t="s">
        <v>21</v>
      </c>
      <c r="R38" t="s">
        <v>22</v>
      </c>
      <c r="S38" t="s">
        <v>13</v>
      </c>
      <c r="T38" t="s">
        <v>14</v>
      </c>
      <c r="U38">
        <v>2520</v>
      </c>
      <c r="V38">
        <v>11008919</v>
      </c>
      <c r="W38">
        <v>22.9</v>
      </c>
      <c r="AA38" s="3" t="str">
        <f t="shared" si="2"/>
        <v>1996Male</v>
      </c>
      <c r="AB38">
        <v>1996</v>
      </c>
      <c r="AC38">
        <v>1996</v>
      </c>
      <c r="AD38" t="s">
        <v>13</v>
      </c>
      <c r="AE38" t="s">
        <v>14</v>
      </c>
      <c r="AF38">
        <v>1163569</v>
      </c>
      <c r="AG38">
        <v>131880317</v>
      </c>
      <c r="AH38">
        <v>882.3</v>
      </c>
      <c r="AI38">
        <v>1115.2</v>
      </c>
      <c r="AO38">
        <v>1980</v>
      </c>
      <c r="AP38">
        <v>1980</v>
      </c>
      <c r="AQ38" t="s">
        <v>11</v>
      </c>
      <c r="AR38" t="s">
        <v>12</v>
      </c>
      <c r="AS38" t="s">
        <v>19</v>
      </c>
      <c r="AT38" t="s">
        <v>20</v>
      </c>
      <c r="AU38">
        <v>20806</v>
      </c>
      <c r="AV38">
        <v>13064991</v>
      </c>
      <c r="AW38">
        <v>159.30000000000001</v>
      </c>
    </row>
    <row r="39" spans="1:49" x14ac:dyDescent="0.35">
      <c r="B39">
        <v>1997</v>
      </c>
      <c r="C39">
        <v>1997</v>
      </c>
      <c r="D39" t="s">
        <v>11</v>
      </c>
      <c r="E39" t="s">
        <v>12</v>
      </c>
      <c r="F39">
        <v>6043</v>
      </c>
      <c r="G39">
        <v>139237680</v>
      </c>
      <c r="H39">
        <v>4.3</v>
      </c>
      <c r="I39">
        <v>4.3</v>
      </c>
      <c r="J39" s="3" t="str">
        <f t="shared" si="0"/>
        <v>1997Female</v>
      </c>
      <c r="N39" s="3" t="str">
        <f t="shared" si="1"/>
        <v>1980Female55-64 years</v>
      </c>
      <c r="O39">
        <v>1980</v>
      </c>
      <c r="P39">
        <v>1980</v>
      </c>
      <c r="Q39" t="s">
        <v>23</v>
      </c>
      <c r="R39" t="s">
        <v>24</v>
      </c>
      <c r="S39" t="s">
        <v>11</v>
      </c>
      <c r="T39" t="s">
        <v>12</v>
      </c>
      <c r="U39">
        <v>971</v>
      </c>
      <c r="V39">
        <v>11551120</v>
      </c>
      <c r="W39">
        <v>8.4</v>
      </c>
      <c r="AA39" s="3" t="str">
        <f t="shared" si="2"/>
        <v>1997Female</v>
      </c>
      <c r="AB39">
        <v>1997</v>
      </c>
      <c r="AC39">
        <v>1997</v>
      </c>
      <c r="AD39" t="s">
        <v>11</v>
      </c>
      <c r="AE39" t="s">
        <v>12</v>
      </c>
      <c r="AF39">
        <v>1160206</v>
      </c>
      <c r="AG39">
        <v>139237680</v>
      </c>
      <c r="AH39">
        <v>833.3</v>
      </c>
      <c r="AI39">
        <v>725.3</v>
      </c>
      <c r="AO39">
        <v>1980</v>
      </c>
      <c r="AP39">
        <v>1980</v>
      </c>
      <c r="AQ39" t="s">
        <v>11</v>
      </c>
      <c r="AR39" t="s">
        <v>12</v>
      </c>
      <c r="AS39" t="s">
        <v>21</v>
      </c>
      <c r="AT39" t="s">
        <v>22</v>
      </c>
      <c r="AU39">
        <v>48685</v>
      </c>
      <c r="AV39">
        <v>11790868</v>
      </c>
      <c r="AW39">
        <v>412.9</v>
      </c>
    </row>
    <row r="40" spans="1:49" x14ac:dyDescent="0.35">
      <c r="B40">
        <v>1997</v>
      </c>
      <c r="C40">
        <v>1997</v>
      </c>
      <c r="D40" t="s">
        <v>13</v>
      </c>
      <c r="E40" t="s">
        <v>14</v>
      </c>
      <c r="F40">
        <v>24492</v>
      </c>
      <c r="G40">
        <v>133538998</v>
      </c>
      <c r="H40">
        <v>18.3</v>
      </c>
      <c r="I40">
        <v>19.100000000000001</v>
      </c>
      <c r="J40" s="3" t="str">
        <f t="shared" si="0"/>
        <v>1997Male</v>
      </c>
      <c r="N40" s="3" t="str">
        <f t="shared" si="1"/>
        <v>1980Male55-64 years</v>
      </c>
      <c r="O40">
        <v>1980</v>
      </c>
      <c r="P40">
        <v>1980</v>
      </c>
      <c r="Q40" t="s">
        <v>23</v>
      </c>
      <c r="R40" t="s">
        <v>24</v>
      </c>
      <c r="S40" t="s">
        <v>13</v>
      </c>
      <c r="T40" t="s">
        <v>14</v>
      </c>
      <c r="U40">
        <v>2485</v>
      </c>
      <c r="V40">
        <v>10151755</v>
      </c>
      <c r="W40">
        <v>24.5</v>
      </c>
      <c r="AA40" s="3" t="str">
        <f t="shared" si="2"/>
        <v>1997Male</v>
      </c>
      <c r="AB40">
        <v>1997</v>
      </c>
      <c r="AC40">
        <v>1997</v>
      </c>
      <c r="AD40" t="s">
        <v>13</v>
      </c>
      <c r="AE40" t="s">
        <v>14</v>
      </c>
      <c r="AF40">
        <v>1154039</v>
      </c>
      <c r="AG40">
        <v>133538998</v>
      </c>
      <c r="AH40">
        <v>864.2</v>
      </c>
      <c r="AI40">
        <v>1087.7</v>
      </c>
      <c r="AO40">
        <v>1980</v>
      </c>
      <c r="AP40">
        <v>1980</v>
      </c>
      <c r="AQ40" t="s">
        <v>11</v>
      </c>
      <c r="AR40" t="s">
        <v>12</v>
      </c>
      <c r="AS40" t="s">
        <v>23</v>
      </c>
      <c r="AT40" t="s">
        <v>24</v>
      </c>
      <c r="AU40">
        <v>107919</v>
      </c>
      <c r="AV40">
        <v>11551120</v>
      </c>
      <c r="AW40">
        <v>934.3</v>
      </c>
    </row>
    <row r="41" spans="1:49" x14ac:dyDescent="0.35">
      <c r="B41">
        <v>1998</v>
      </c>
      <c r="C41">
        <v>1998</v>
      </c>
      <c r="D41" t="s">
        <v>11</v>
      </c>
      <c r="E41" t="s">
        <v>12</v>
      </c>
      <c r="F41">
        <v>6037</v>
      </c>
      <c r="G41">
        <v>140815103</v>
      </c>
      <c r="H41">
        <v>4.3</v>
      </c>
      <c r="I41">
        <v>4.3</v>
      </c>
      <c r="J41" s="3" t="str">
        <f t="shared" si="0"/>
        <v>1998Female</v>
      </c>
      <c r="N41" s="3" t="str">
        <f t="shared" si="1"/>
        <v>1980Female65-74 years</v>
      </c>
      <c r="O41">
        <v>1980</v>
      </c>
      <c r="P41">
        <v>1980</v>
      </c>
      <c r="Q41" t="s">
        <v>25</v>
      </c>
      <c r="R41" t="s">
        <v>26</v>
      </c>
      <c r="S41" t="s">
        <v>11</v>
      </c>
      <c r="T41" t="s">
        <v>12</v>
      </c>
      <c r="U41">
        <v>577</v>
      </c>
      <c r="V41">
        <v>8824103</v>
      </c>
      <c r="W41">
        <v>6.5</v>
      </c>
      <c r="AA41" s="3" t="str">
        <f t="shared" si="2"/>
        <v>1998Female</v>
      </c>
      <c r="AB41">
        <v>1998</v>
      </c>
      <c r="AC41">
        <v>1998</v>
      </c>
      <c r="AD41" t="s">
        <v>11</v>
      </c>
      <c r="AE41" t="s">
        <v>12</v>
      </c>
      <c r="AF41">
        <v>1179996</v>
      </c>
      <c r="AG41">
        <v>140815103</v>
      </c>
      <c r="AH41">
        <v>838</v>
      </c>
      <c r="AI41">
        <v>724.2</v>
      </c>
      <c r="AO41">
        <v>1980</v>
      </c>
      <c r="AP41">
        <v>1980</v>
      </c>
      <c r="AQ41" t="s">
        <v>11</v>
      </c>
      <c r="AR41" t="s">
        <v>12</v>
      </c>
      <c r="AS41" t="s">
        <v>25</v>
      </c>
      <c r="AT41" t="s">
        <v>26</v>
      </c>
      <c r="AU41">
        <v>189250</v>
      </c>
      <c r="AV41">
        <v>8824103</v>
      </c>
      <c r="AW41">
        <v>2144.6999999999998</v>
      </c>
    </row>
    <row r="42" spans="1:49" x14ac:dyDescent="0.35">
      <c r="B42">
        <v>1998</v>
      </c>
      <c r="C42">
        <v>1998</v>
      </c>
      <c r="D42" t="s">
        <v>13</v>
      </c>
      <c r="E42" t="s">
        <v>14</v>
      </c>
      <c r="F42">
        <v>24538</v>
      </c>
      <c r="G42">
        <v>135217745</v>
      </c>
      <c r="H42">
        <v>18.100000000000001</v>
      </c>
      <c r="I42">
        <v>18.899999999999999</v>
      </c>
      <c r="J42" s="3" t="str">
        <f t="shared" si="0"/>
        <v>1998Male</v>
      </c>
      <c r="N42" s="3" t="str">
        <f t="shared" si="1"/>
        <v>1980Male65-74 years</v>
      </c>
      <c r="O42">
        <v>1980</v>
      </c>
      <c r="P42">
        <v>1980</v>
      </c>
      <c r="Q42" t="s">
        <v>25</v>
      </c>
      <c r="R42" t="s">
        <v>26</v>
      </c>
      <c r="S42" t="s">
        <v>13</v>
      </c>
      <c r="T42" t="s">
        <v>14</v>
      </c>
      <c r="U42">
        <v>2053</v>
      </c>
      <c r="V42">
        <v>6756502</v>
      </c>
      <c r="W42">
        <v>30.4</v>
      </c>
      <c r="AA42" s="3" t="str">
        <f t="shared" si="2"/>
        <v>1998Male</v>
      </c>
      <c r="AB42">
        <v>1998</v>
      </c>
      <c r="AC42">
        <v>1998</v>
      </c>
      <c r="AD42" t="s">
        <v>13</v>
      </c>
      <c r="AE42" t="s">
        <v>14</v>
      </c>
      <c r="AF42">
        <v>1157260</v>
      </c>
      <c r="AG42">
        <v>135217745</v>
      </c>
      <c r="AH42">
        <v>855.8</v>
      </c>
      <c r="AI42">
        <v>1068.9000000000001</v>
      </c>
      <c r="AO42">
        <v>1980</v>
      </c>
      <c r="AP42">
        <v>1980</v>
      </c>
      <c r="AQ42" t="s">
        <v>11</v>
      </c>
      <c r="AR42" t="s">
        <v>12</v>
      </c>
      <c r="AS42" t="s">
        <v>27</v>
      </c>
      <c r="AT42" t="s">
        <v>28</v>
      </c>
      <c r="AU42">
        <v>264492</v>
      </c>
      <c r="AV42">
        <v>4861867</v>
      </c>
      <c r="AW42">
        <v>5440.1</v>
      </c>
    </row>
    <row r="43" spans="1:49" x14ac:dyDescent="0.35">
      <c r="A43" t="s">
        <v>34</v>
      </c>
      <c r="J43" t="str">
        <f t="shared" si="0"/>
        <v/>
      </c>
      <c r="N43" s="3" t="str">
        <f t="shared" si="1"/>
        <v>1980Female75-84 years</v>
      </c>
      <c r="O43">
        <v>1980</v>
      </c>
      <c r="P43">
        <v>1980</v>
      </c>
      <c r="Q43" t="s">
        <v>27</v>
      </c>
      <c r="R43" t="s">
        <v>28</v>
      </c>
      <c r="S43" t="s">
        <v>11</v>
      </c>
      <c r="T43" t="s">
        <v>12</v>
      </c>
      <c r="U43">
        <v>265</v>
      </c>
      <c r="V43">
        <v>4861867</v>
      </c>
      <c r="W43">
        <v>5.5</v>
      </c>
      <c r="AA43" t="s">
        <v>34</v>
      </c>
      <c r="AO43">
        <v>1980</v>
      </c>
      <c r="AP43">
        <v>1980</v>
      </c>
      <c r="AQ43" t="s">
        <v>11</v>
      </c>
      <c r="AR43" t="s">
        <v>12</v>
      </c>
      <c r="AS43" t="s">
        <v>29</v>
      </c>
      <c r="AT43" t="s">
        <v>30</v>
      </c>
      <c r="AU43">
        <v>229836</v>
      </c>
      <c r="AV43">
        <v>1558542</v>
      </c>
      <c r="AW43">
        <v>14746.9</v>
      </c>
    </row>
    <row r="44" spans="1:49" x14ac:dyDescent="0.35">
      <c r="A44" t="s">
        <v>102</v>
      </c>
      <c r="J44" t="str">
        <f t="shared" si="0"/>
        <v/>
      </c>
      <c r="N44" s="3" t="str">
        <f t="shared" si="1"/>
        <v>1980Male75-84 years</v>
      </c>
      <c r="O44">
        <v>1980</v>
      </c>
      <c r="P44">
        <v>1980</v>
      </c>
      <c r="Q44" t="s">
        <v>27</v>
      </c>
      <c r="R44" t="s">
        <v>28</v>
      </c>
      <c r="S44" t="s">
        <v>13</v>
      </c>
      <c r="T44" t="s">
        <v>14</v>
      </c>
      <c r="U44">
        <v>1212</v>
      </c>
      <c r="V44">
        <v>2866888</v>
      </c>
      <c r="W44">
        <v>42.3</v>
      </c>
      <c r="AA44" t="s">
        <v>102</v>
      </c>
      <c r="AO44">
        <v>1980</v>
      </c>
      <c r="AP44">
        <v>1980</v>
      </c>
      <c r="AQ44" t="s">
        <v>11</v>
      </c>
      <c r="AR44" t="s">
        <v>12</v>
      </c>
      <c r="AS44" t="s">
        <v>31</v>
      </c>
      <c r="AT44" t="s">
        <v>32</v>
      </c>
      <c r="AU44">
        <v>174</v>
      </c>
      <c r="AV44" t="s">
        <v>33</v>
      </c>
      <c r="AW44" t="s">
        <v>33</v>
      </c>
    </row>
    <row r="45" spans="1:49" x14ac:dyDescent="0.35">
      <c r="A45" t="s">
        <v>36</v>
      </c>
      <c r="J45" t="str">
        <f t="shared" si="0"/>
        <v/>
      </c>
      <c r="N45" s="3" t="str">
        <f t="shared" si="1"/>
        <v>1980Female85+ years</v>
      </c>
      <c r="O45">
        <v>1980</v>
      </c>
      <c r="P45">
        <v>1980</v>
      </c>
      <c r="Q45" t="s">
        <v>29</v>
      </c>
      <c r="R45" t="s">
        <v>30</v>
      </c>
      <c r="S45" t="s">
        <v>11</v>
      </c>
      <c r="T45" t="s">
        <v>12</v>
      </c>
      <c r="U45">
        <v>85</v>
      </c>
      <c r="V45">
        <v>1558542</v>
      </c>
      <c r="W45">
        <v>5.5</v>
      </c>
      <c r="AA45" t="s">
        <v>36</v>
      </c>
      <c r="AO45">
        <v>1980</v>
      </c>
      <c r="AP45">
        <v>1980</v>
      </c>
      <c r="AQ45" t="s">
        <v>13</v>
      </c>
      <c r="AR45" t="s">
        <v>14</v>
      </c>
      <c r="AS45" t="s">
        <v>167</v>
      </c>
      <c r="AT45">
        <v>1</v>
      </c>
      <c r="AU45">
        <v>25804</v>
      </c>
      <c r="AV45">
        <v>1852616</v>
      </c>
      <c r="AW45">
        <v>1392.8</v>
      </c>
    </row>
    <row r="46" spans="1:49" x14ac:dyDescent="0.35">
      <c r="A46" t="s">
        <v>103</v>
      </c>
      <c r="J46" t="str">
        <f t="shared" si="0"/>
        <v/>
      </c>
      <c r="N46" s="3" t="str">
        <f t="shared" si="1"/>
        <v>1980Male85+ years</v>
      </c>
      <c r="O46">
        <v>1980</v>
      </c>
      <c r="P46">
        <v>1980</v>
      </c>
      <c r="Q46" t="s">
        <v>29</v>
      </c>
      <c r="R46" t="s">
        <v>30</v>
      </c>
      <c r="S46" t="s">
        <v>13</v>
      </c>
      <c r="T46" t="s">
        <v>14</v>
      </c>
      <c r="U46">
        <v>345</v>
      </c>
      <c r="V46">
        <v>681525</v>
      </c>
      <c r="W46">
        <v>50.6</v>
      </c>
      <c r="AA46" t="s">
        <v>91</v>
      </c>
      <c r="AO46">
        <v>1980</v>
      </c>
      <c r="AP46">
        <v>1980</v>
      </c>
      <c r="AQ46" t="s">
        <v>13</v>
      </c>
      <c r="AR46" t="s">
        <v>14</v>
      </c>
      <c r="AS46" t="s">
        <v>168</v>
      </c>
      <c r="AT46" s="1">
        <v>44200</v>
      </c>
      <c r="AU46">
        <v>4761</v>
      </c>
      <c r="AV46">
        <v>6555671</v>
      </c>
      <c r="AW46">
        <v>72.599999999999994</v>
      </c>
    </row>
    <row r="47" spans="1:49" x14ac:dyDescent="0.35">
      <c r="A47" t="s">
        <v>91</v>
      </c>
      <c r="J47" t="str">
        <f t="shared" si="0"/>
        <v/>
      </c>
      <c r="N47" s="3" t="str">
        <f t="shared" si="1"/>
        <v>1980FemaleNot Stated</v>
      </c>
      <c r="O47">
        <v>1980</v>
      </c>
      <c r="P47">
        <v>1980</v>
      </c>
      <c r="Q47" t="s">
        <v>31</v>
      </c>
      <c r="R47" t="s">
        <v>32</v>
      </c>
      <c r="S47" t="s">
        <v>11</v>
      </c>
      <c r="T47" t="s">
        <v>12</v>
      </c>
      <c r="U47">
        <v>1</v>
      </c>
      <c r="V47" t="s">
        <v>33</v>
      </c>
      <c r="W47" t="s">
        <v>33</v>
      </c>
      <c r="AA47" t="s">
        <v>39</v>
      </c>
      <c r="AO47">
        <v>1980</v>
      </c>
      <c r="AP47">
        <v>1980</v>
      </c>
      <c r="AQ47" t="s">
        <v>13</v>
      </c>
      <c r="AR47" t="s">
        <v>14</v>
      </c>
      <c r="AS47" t="s">
        <v>122</v>
      </c>
      <c r="AT47" s="1">
        <v>44325</v>
      </c>
      <c r="AU47">
        <v>2989</v>
      </c>
      <c r="AV47">
        <v>8539080</v>
      </c>
      <c r="AW47">
        <v>35</v>
      </c>
    </row>
    <row r="48" spans="1:49" x14ac:dyDescent="0.35">
      <c r="A48" t="s">
        <v>39</v>
      </c>
      <c r="J48" t="str">
        <f t="shared" si="0"/>
        <v/>
      </c>
      <c r="N48" s="3" t="str">
        <f t="shared" si="1"/>
        <v>1980MaleNot Stated</v>
      </c>
      <c r="O48">
        <v>1980</v>
      </c>
      <c r="P48">
        <v>1980</v>
      </c>
      <c r="Q48" t="s">
        <v>31</v>
      </c>
      <c r="R48" t="s">
        <v>32</v>
      </c>
      <c r="S48" t="s">
        <v>13</v>
      </c>
      <c r="T48" t="s">
        <v>14</v>
      </c>
      <c r="U48">
        <v>16</v>
      </c>
      <c r="V48" t="s">
        <v>33</v>
      </c>
      <c r="W48" t="s">
        <v>33</v>
      </c>
      <c r="AA48" t="s">
        <v>40</v>
      </c>
      <c r="AO48">
        <v>1980</v>
      </c>
      <c r="AP48">
        <v>1980</v>
      </c>
      <c r="AQ48" t="s">
        <v>13</v>
      </c>
      <c r="AR48" t="s">
        <v>14</v>
      </c>
      <c r="AS48" t="s">
        <v>124</v>
      </c>
      <c r="AT48" s="1">
        <v>44483</v>
      </c>
      <c r="AU48">
        <v>3571</v>
      </c>
      <c r="AV48">
        <v>9316221</v>
      </c>
      <c r="AW48">
        <v>38.299999999999997</v>
      </c>
    </row>
    <row r="49" spans="1:49" x14ac:dyDescent="0.35">
      <c r="A49" t="s">
        <v>40</v>
      </c>
      <c r="J49" t="str">
        <f t="shared" si="0"/>
        <v/>
      </c>
      <c r="N49" s="3" t="str">
        <f t="shared" si="1"/>
        <v>1981Male5-9 years</v>
      </c>
      <c r="O49">
        <v>1981</v>
      </c>
      <c r="P49">
        <v>1981</v>
      </c>
      <c r="Q49" t="s">
        <v>122</v>
      </c>
      <c r="R49" s="1">
        <v>44325</v>
      </c>
      <c r="S49" t="s">
        <v>13</v>
      </c>
      <c r="T49" t="s">
        <v>14</v>
      </c>
      <c r="U49">
        <v>4</v>
      </c>
      <c r="V49">
        <v>8214465</v>
      </c>
      <c r="W49" t="s">
        <v>123</v>
      </c>
      <c r="AA49" t="s">
        <v>41</v>
      </c>
      <c r="AO49">
        <v>1980</v>
      </c>
      <c r="AP49">
        <v>1980</v>
      </c>
      <c r="AQ49" t="s">
        <v>13</v>
      </c>
      <c r="AR49" t="s">
        <v>14</v>
      </c>
      <c r="AS49" t="s">
        <v>125</v>
      </c>
      <c r="AT49" t="s">
        <v>126</v>
      </c>
      <c r="AU49">
        <v>15207</v>
      </c>
      <c r="AV49">
        <v>10755409</v>
      </c>
      <c r="AW49">
        <v>141.4</v>
      </c>
    </row>
    <row r="50" spans="1:49" x14ac:dyDescent="0.35">
      <c r="A50" t="s">
        <v>41</v>
      </c>
      <c r="J50" t="str">
        <f t="shared" si="0"/>
        <v/>
      </c>
      <c r="N50" s="3" t="str">
        <f t="shared" si="1"/>
        <v>1981Female10-14 years</v>
      </c>
      <c r="O50">
        <v>1981</v>
      </c>
      <c r="P50">
        <v>1981</v>
      </c>
      <c r="Q50" t="s">
        <v>124</v>
      </c>
      <c r="R50" s="1">
        <v>44483</v>
      </c>
      <c r="S50" t="s">
        <v>11</v>
      </c>
      <c r="T50" t="s">
        <v>12</v>
      </c>
      <c r="U50">
        <v>48</v>
      </c>
      <c r="V50">
        <v>8948747</v>
      </c>
      <c r="W50">
        <v>0.5</v>
      </c>
      <c r="AA50" t="s">
        <v>92</v>
      </c>
      <c r="AO50">
        <v>1980</v>
      </c>
      <c r="AP50">
        <v>1980</v>
      </c>
      <c r="AQ50" t="s">
        <v>13</v>
      </c>
      <c r="AR50" t="s">
        <v>14</v>
      </c>
      <c r="AS50" t="s">
        <v>127</v>
      </c>
      <c r="AT50" t="s">
        <v>128</v>
      </c>
      <c r="AU50">
        <v>21696</v>
      </c>
      <c r="AV50">
        <v>10663231</v>
      </c>
      <c r="AW50">
        <v>203.5</v>
      </c>
    </row>
    <row r="51" spans="1:49" x14ac:dyDescent="0.35">
      <c r="A51" t="s">
        <v>92</v>
      </c>
      <c r="J51" t="str">
        <f t="shared" si="0"/>
        <v/>
      </c>
      <c r="N51" s="3" t="str">
        <f t="shared" si="1"/>
        <v>1981Male10-14 years</v>
      </c>
      <c r="O51">
        <v>1981</v>
      </c>
      <c r="P51">
        <v>1981</v>
      </c>
      <c r="Q51" t="s">
        <v>124</v>
      </c>
      <c r="R51" s="1">
        <v>44483</v>
      </c>
      <c r="S51" t="s">
        <v>13</v>
      </c>
      <c r="T51" t="s">
        <v>14</v>
      </c>
      <c r="U51">
        <v>115</v>
      </c>
      <c r="V51">
        <v>9351660</v>
      </c>
      <c r="W51">
        <v>1.2</v>
      </c>
      <c r="AA51" t="s">
        <v>42</v>
      </c>
      <c r="AO51">
        <v>1980</v>
      </c>
      <c r="AP51">
        <v>1980</v>
      </c>
      <c r="AQ51" t="s">
        <v>13</v>
      </c>
      <c r="AR51" t="s">
        <v>14</v>
      </c>
      <c r="AS51" t="s">
        <v>17</v>
      </c>
      <c r="AT51" t="s">
        <v>18</v>
      </c>
      <c r="AU51">
        <v>36040</v>
      </c>
      <c r="AV51">
        <v>18381903</v>
      </c>
      <c r="AW51">
        <v>196.1</v>
      </c>
    </row>
    <row r="52" spans="1:49" x14ac:dyDescent="0.35">
      <c r="A52" t="s">
        <v>42</v>
      </c>
      <c r="J52" t="str">
        <f t="shared" si="0"/>
        <v/>
      </c>
      <c r="N52" s="3" t="str">
        <f t="shared" si="1"/>
        <v>1981Female15-19 years</v>
      </c>
      <c r="O52">
        <v>1981</v>
      </c>
      <c r="P52">
        <v>1981</v>
      </c>
      <c r="Q52" t="s">
        <v>125</v>
      </c>
      <c r="R52" t="s">
        <v>126</v>
      </c>
      <c r="S52" t="s">
        <v>11</v>
      </c>
      <c r="T52" t="s">
        <v>12</v>
      </c>
      <c r="U52">
        <v>357</v>
      </c>
      <c r="V52">
        <v>10095868</v>
      </c>
      <c r="W52">
        <v>3.5</v>
      </c>
      <c r="AA52" t="s">
        <v>34</v>
      </c>
      <c r="AO52">
        <v>1980</v>
      </c>
      <c r="AP52">
        <v>1980</v>
      </c>
      <c r="AQ52" t="s">
        <v>13</v>
      </c>
      <c r="AR52" t="s">
        <v>14</v>
      </c>
      <c r="AS52" t="s">
        <v>19</v>
      </c>
      <c r="AT52" t="s">
        <v>20</v>
      </c>
      <c r="AU52">
        <v>37612</v>
      </c>
      <c r="AV52">
        <v>12569719</v>
      </c>
      <c r="AW52">
        <v>299.2</v>
      </c>
    </row>
    <row r="53" spans="1:49" x14ac:dyDescent="0.35">
      <c r="A53" t="s">
        <v>34</v>
      </c>
      <c r="J53" t="str">
        <f t="shared" si="0"/>
        <v/>
      </c>
      <c r="N53" s="3" t="str">
        <f t="shared" si="1"/>
        <v>1981Male15-19 years</v>
      </c>
      <c r="O53">
        <v>1981</v>
      </c>
      <c r="P53">
        <v>1981</v>
      </c>
      <c r="Q53" t="s">
        <v>125</v>
      </c>
      <c r="R53" t="s">
        <v>126</v>
      </c>
      <c r="S53" t="s">
        <v>13</v>
      </c>
      <c r="T53" t="s">
        <v>14</v>
      </c>
      <c r="U53">
        <v>1413</v>
      </c>
      <c r="V53">
        <v>10444689</v>
      </c>
      <c r="W53">
        <v>13.5</v>
      </c>
      <c r="AA53" t="s">
        <v>104</v>
      </c>
      <c r="AO53">
        <v>1980</v>
      </c>
      <c r="AP53">
        <v>1980</v>
      </c>
      <c r="AQ53" t="s">
        <v>13</v>
      </c>
      <c r="AR53" t="s">
        <v>14</v>
      </c>
      <c r="AS53" t="s">
        <v>21</v>
      </c>
      <c r="AT53" t="s">
        <v>22</v>
      </c>
      <c r="AU53">
        <v>84472</v>
      </c>
      <c r="AV53">
        <v>11008919</v>
      </c>
      <c r="AW53">
        <v>767.3</v>
      </c>
    </row>
    <row r="54" spans="1:49" x14ac:dyDescent="0.35">
      <c r="A54" t="s">
        <v>104</v>
      </c>
      <c r="J54" t="str">
        <f t="shared" si="0"/>
        <v/>
      </c>
      <c r="N54" s="3" t="str">
        <f t="shared" si="1"/>
        <v>1981Female20-24 years</v>
      </c>
      <c r="O54">
        <v>1981</v>
      </c>
      <c r="P54">
        <v>1981</v>
      </c>
      <c r="Q54" t="s">
        <v>127</v>
      </c>
      <c r="R54" t="s">
        <v>128</v>
      </c>
      <c r="S54" t="s">
        <v>11</v>
      </c>
      <c r="T54" t="s">
        <v>12</v>
      </c>
      <c r="U54">
        <v>603</v>
      </c>
      <c r="V54">
        <v>10804949</v>
      </c>
      <c r="W54">
        <v>5.6</v>
      </c>
      <c r="AA54" t="s">
        <v>34</v>
      </c>
      <c r="AO54">
        <v>1980</v>
      </c>
      <c r="AP54">
        <v>1980</v>
      </c>
      <c r="AQ54" t="s">
        <v>13</v>
      </c>
      <c r="AR54" t="s">
        <v>14</v>
      </c>
      <c r="AS54" t="s">
        <v>23</v>
      </c>
      <c r="AT54" t="s">
        <v>24</v>
      </c>
      <c r="AU54">
        <v>184262</v>
      </c>
      <c r="AV54">
        <v>10151755</v>
      </c>
      <c r="AW54">
        <v>1815.1</v>
      </c>
    </row>
    <row r="55" spans="1:49" x14ac:dyDescent="0.35">
      <c r="A55" t="s">
        <v>34</v>
      </c>
      <c r="J55" t="str">
        <f t="shared" si="0"/>
        <v/>
      </c>
      <c r="N55" s="3" t="str">
        <f t="shared" si="1"/>
        <v>1981Male20-24 years</v>
      </c>
      <c r="O55">
        <v>1981</v>
      </c>
      <c r="P55">
        <v>1981</v>
      </c>
      <c r="Q55" t="s">
        <v>127</v>
      </c>
      <c r="R55" t="s">
        <v>128</v>
      </c>
      <c r="S55" t="s">
        <v>13</v>
      </c>
      <c r="T55" t="s">
        <v>14</v>
      </c>
      <c r="U55">
        <v>2788</v>
      </c>
      <c r="V55">
        <v>10857895</v>
      </c>
      <c r="W55">
        <v>25.7</v>
      </c>
      <c r="AA55" t="s">
        <v>176</v>
      </c>
      <c r="AO55">
        <v>1980</v>
      </c>
      <c r="AP55">
        <v>1980</v>
      </c>
      <c r="AQ55" t="s">
        <v>13</v>
      </c>
      <c r="AR55" t="s">
        <v>14</v>
      </c>
      <c r="AS55" t="s">
        <v>25</v>
      </c>
      <c r="AT55" t="s">
        <v>26</v>
      </c>
      <c r="AU55">
        <v>277371</v>
      </c>
      <c r="AV55">
        <v>6756502</v>
      </c>
      <c r="AW55">
        <v>4105.2</v>
      </c>
    </row>
    <row r="56" spans="1:49" x14ac:dyDescent="0.35">
      <c r="A56" t="s">
        <v>105</v>
      </c>
      <c r="J56" t="str">
        <f t="shared" si="0"/>
        <v/>
      </c>
      <c r="N56" s="3" t="str">
        <f t="shared" si="1"/>
        <v>1981Female25-34 years</v>
      </c>
      <c r="O56">
        <v>1981</v>
      </c>
      <c r="P56">
        <v>1981</v>
      </c>
      <c r="Q56" t="s">
        <v>17</v>
      </c>
      <c r="R56" t="s">
        <v>18</v>
      </c>
      <c r="S56" t="s">
        <v>11</v>
      </c>
      <c r="T56" t="s">
        <v>12</v>
      </c>
      <c r="U56">
        <v>1437</v>
      </c>
      <c r="V56">
        <v>19582346</v>
      </c>
      <c r="W56">
        <v>7.3</v>
      </c>
      <c r="AA56" t="s">
        <v>34</v>
      </c>
      <c r="AO56">
        <v>1980</v>
      </c>
      <c r="AP56">
        <v>1980</v>
      </c>
      <c r="AQ56" t="s">
        <v>13</v>
      </c>
      <c r="AR56" t="s">
        <v>14</v>
      </c>
      <c r="AS56" t="s">
        <v>27</v>
      </c>
      <c r="AT56" t="s">
        <v>28</v>
      </c>
      <c r="AU56">
        <v>252765</v>
      </c>
      <c r="AV56">
        <v>2866888</v>
      </c>
      <c r="AW56">
        <v>8816.7000000000007</v>
      </c>
    </row>
    <row r="57" spans="1:49" x14ac:dyDescent="0.35">
      <c r="A57" t="s">
        <v>34</v>
      </c>
      <c r="J57" t="str">
        <f t="shared" si="0"/>
        <v/>
      </c>
      <c r="N57" s="3" t="str">
        <f t="shared" si="1"/>
        <v>1981Male25-34 years</v>
      </c>
      <c r="O57">
        <v>1981</v>
      </c>
      <c r="P57">
        <v>1981</v>
      </c>
      <c r="Q57" t="s">
        <v>17</v>
      </c>
      <c r="R57" t="s">
        <v>18</v>
      </c>
      <c r="S57" t="s">
        <v>13</v>
      </c>
      <c r="T57" t="s">
        <v>14</v>
      </c>
      <c r="U57">
        <v>4906</v>
      </c>
      <c r="V57">
        <v>19318175</v>
      </c>
      <c r="W57">
        <v>25.4</v>
      </c>
      <c r="AA57" t="s">
        <v>106</v>
      </c>
      <c r="AO57">
        <v>1980</v>
      </c>
      <c r="AP57">
        <v>1980</v>
      </c>
      <c r="AQ57" t="s">
        <v>13</v>
      </c>
      <c r="AR57" t="s">
        <v>14</v>
      </c>
      <c r="AS57" t="s">
        <v>29</v>
      </c>
      <c r="AT57" t="s">
        <v>30</v>
      </c>
      <c r="AU57">
        <v>128134</v>
      </c>
      <c r="AV57">
        <v>681525</v>
      </c>
      <c r="AW57">
        <v>18801.099999999999</v>
      </c>
    </row>
    <row r="58" spans="1:49" x14ac:dyDescent="0.35">
      <c r="A58" t="s">
        <v>106</v>
      </c>
      <c r="J58" t="str">
        <f t="shared" si="0"/>
        <v/>
      </c>
      <c r="N58" s="3" t="str">
        <f t="shared" si="1"/>
        <v>1981Female35-44 years</v>
      </c>
      <c r="O58">
        <v>1981</v>
      </c>
      <c r="P58">
        <v>1981</v>
      </c>
      <c r="Q58" t="s">
        <v>19</v>
      </c>
      <c r="R58" t="s">
        <v>20</v>
      </c>
      <c r="S58" t="s">
        <v>11</v>
      </c>
      <c r="T58" t="s">
        <v>12</v>
      </c>
      <c r="U58">
        <v>1200</v>
      </c>
      <c r="V58">
        <v>13442887</v>
      </c>
      <c r="W58">
        <v>8.9</v>
      </c>
      <c r="AA58" t="s">
        <v>107</v>
      </c>
      <c r="AO58">
        <v>1980</v>
      </c>
      <c r="AP58">
        <v>1980</v>
      </c>
      <c r="AQ58" t="s">
        <v>13</v>
      </c>
      <c r="AR58" t="s">
        <v>14</v>
      </c>
      <c r="AS58" t="s">
        <v>31</v>
      </c>
      <c r="AT58" t="s">
        <v>32</v>
      </c>
      <c r="AU58">
        <v>394</v>
      </c>
      <c r="AV58" t="s">
        <v>33</v>
      </c>
      <c r="AW58" t="s">
        <v>33</v>
      </c>
    </row>
    <row r="59" spans="1:49" x14ac:dyDescent="0.35">
      <c r="A59" t="s">
        <v>107</v>
      </c>
      <c r="J59" t="str">
        <f t="shared" si="0"/>
        <v/>
      </c>
      <c r="N59" s="3" t="str">
        <f t="shared" si="1"/>
        <v>1981Male35-44 years</v>
      </c>
      <c r="O59">
        <v>1981</v>
      </c>
      <c r="P59">
        <v>1981</v>
      </c>
      <c r="Q59" t="s">
        <v>19</v>
      </c>
      <c r="R59" t="s">
        <v>20</v>
      </c>
      <c r="S59" t="s">
        <v>13</v>
      </c>
      <c r="T59" t="s">
        <v>14</v>
      </c>
      <c r="U59">
        <v>3007</v>
      </c>
      <c r="V59">
        <v>12951503</v>
      </c>
      <c r="W59">
        <v>23.2</v>
      </c>
      <c r="AA59" t="s">
        <v>177</v>
      </c>
      <c r="AO59">
        <v>1981</v>
      </c>
      <c r="AP59">
        <v>1981</v>
      </c>
      <c r="AQ59" t="s">
        <v>11</v>
      </c>
      <c r="AR59" t="s">
        <v>12</v>
      </c>
      <c r="AS59" t="s">
        <v>167</v>
      </c>
      <c r="AT59">
        <v>1</v>
      </c>
      <c r="AU59">
        <v>18853</v>
      </c>
      <c r="AV59">
        <v>1768966</v>
      </c>
      <c r="AW59">
        <v>1065.8</v>
      </c>
    </row>
    <row r="60" spans="1:49" x14ac:dyDescent="0.35">
      <c r="A60" t="s">
        <v>108</v>
      </c>
      <c r="J60" t="str">
        <f t="shared" si="0"/>
        <v/>
      </c>
      <c r="N60" s="3" t="str">
        <f t="shared" si="1"/>
        <v>1981Female45-54 years</v>
      </c>
      <c r="O60">
        <v>1981</v>
      </c>
      <c r="P60">
        <v>1981</v>
      </c>
      <c r="Q60" t="s">
        <v>21</v>
      </c>
      <c r="R60" t="s">
        <v>22</v>
      </c>
      <c r="S60" t="s">
        <v>11</v>
      </c>
      <c r="T60" t="s">
        <v>12</v>
      </c>
      <c r="U60">
        <v>1174</v>
      </c>
      <c r="V60">
        <v>11653224</v>
      </c>
      <c r="W60">
        <v>10.1</v>
      </c>
      <c r="AA60" t="s">
        <v>34</v>
      </c>
      <c r="AO60">
        <v>1981</v>
      </c>
      <c r="AP60">
        <v>1981</v>
      </c>
      <c r="AQ60" t="s">
        <v>11</v>
      </c>
      <c r="AR60" t="s">
        <v>12</v>
      </c>
      <c r="AS60" t="s">
        <v>168</v>
      </c>
      <c r="AT60" s="1">
        <v>44200</v>
      </c>
      <c r="AU60">
        <v>3446</v>
      </c>
      <c r="AV60">
        <v>6490885</v>
      </c>
      <c r="AW60">
        <v>53.1</v>
      </c>
    </row>
    <row r="61" spans="1:49" x14ac:dyDescent="0.35">
      <c r="A61" t="s">
        <v>34</v>
      </c>
      <c r="J61" t="str">
        <f t="shared" si="0"/>
        <v/>
      </c>
      <c r="N61" s="3" t="str">
        <f t="shared" si="1"/>
        <v>1981Male45-54 years</v>
      </c>
      <c r="O61">
        <v>1981</v>
      </c>
      <c r="P61">
        <v>1981</v>
      </c>
      <c r="Q61" t="s">
        <v>21</v>
      </c>
      <c r="R61" t="s">
        <v>22</v>
      </c>
      <c r="S61" t="s">
        <v>13</v>
      </c>
      <c r="T61" t="s">
        <v>14</v>
      </c>
      <c r="U61">
        <v>2455</v>
      </c>
      <c r="V61">
        <v>10926311</v>
      </c>
      <c r="W61">
        <v>22.5</v>
      </c>
      <c r="AA61" t="s">
        <v>52</v>
      </c>
      <c r="AO61">
        <v>1981</v>
      </c>
      <c r="AP61">
        <v>1981</v>
      </c>
      <c r="AQ61" t="s">
        <v>11</v>
      </c>
      <c r="AR61" t="s">
        <v>12</v>
      </c>
      <c r="AS61" t="s">
        <v>122</v>
      </c>
      <c r="AT61" s="1">
        <v>44325</v>
      </c>
      <c r="AU61">
        <v>1850</v>
      </c>
      <c r="AV61">
        <v>7845656</v>
      </c>
      <c r="AW61">
        <v>23.6</v>
      </c>
    </row>
    <row r="62" spans="1:49" x14ac:dyDescent="0.35">
      <c r="A62" t="s">
        <v>52</v>
      </c>
      <c r="J62" t="str">
        <f t="shared" si="0"/>
        <v/>
      </c>
      <c r="N62" s="3" t="str">
        <f t="shared" si="1"/>
        <v>1981Female55-64 years</v>
      </c>
      <c r="O62">
        <v>1981</v>
      </c>
      <c r="P62">
        <v>1981</v>
      </c>
      <c r="Q62" t="s">
        <v>23</v>
      </c>
      <c r="R62" t="s">
        <v>24</v>
      </c>
      <c r="S62" t="s">
        <v>11</v>
      </c>
      <c r="T62" t="s">
        <v>12</v>
      </c>
      <c r="U62">
        <v>1024</v>
      </c>
      <c r="V62">
        <v>11663739</v>
      </c>
      <c r="W62">
        <v>8.8000000000000007</v>
      </c>
      <c r="AA62" t="s">
        <v>109</v>
      </c>
      <c r="AO62">
        <v>1981</v>
      </c>
      <c r="AP62">
        <v>1981</v>
      </c>
      <c r="AQ62" t="s">
        <v>11</v>
      </c>
      <c r="AR62" t="s">
        <v>12</v>
      </c>
      <c r="AS62" t="s">
        <v>124</v>
      </c>
      <c r="AT62" s="1">
        <v>44483</v>
      </c>
      <c r="AU62">
        <v>1972</v>
      </c>
      <c r="AV62">
        <v>8948747</v>
      </c>
      <c r="AW62">
        <v>22</v>
      </c>
    </row>
    <row r="63" spans="1:49" x14ac:dyDescent="0.35">
      <c r="A63" t="s">
        <v>109</v>
      </c>
      <c r="J63" t="str">
        <f t="shared" si="0"/>
        <v/>
      </c>
      <c r="N63" s="3" t="str">
        <f t="shared" si="1"/>
        <v>1981Male55-64 years</v>
      </c>
      <c r="O63">
        <v>1981</v>
      </c>
      <c r="P63">
        <v>1981</v>
      </c>
      <c r="Q63" t="s">
        <v>23</v>
      </c>
      <c r="R63" t="s">
        <v>24</v>
      </c>
      <c r="S63" t="s">
        <v>13</v>
      </c>
      <c r="T63" t="s">
        <v>14</v>
      </c>
      <c r="U63">
        <v>2565</v>
      </c>
      <c r="V63">
        <v>10250084</v>
      </c>
      <c r="W63">
        <v>25</v>
      </c>
      <c r="AA63" t="s">
        <v>110</v>
      </c>
      <c r="AO63">
        <v>1981</v>
      </c>
      <c r="AP63">
        <v>1981</v>
      </c>
      <c r="AQ63" t="s">
        <v>11</v>
      </c>
      <c r="AR63" t="s">
        <v>12</v>
      </c>
      <c r="AS63" t="s">
        <v>125</v>
      </c>
      <c r="AT63" t="s">
        <v>126</v>
      </c>
      <c r="AU63">
        <v>5025</v>
      </c>
      <c r="AV63">
        <v>10095868</v>
      </c>
      <c r="AW63">
        <v>49.8</v>
      </c>
    </row>
    <row r="64" spans="1:49" x14ac:dyDescent="0.35">
      <c r="A64" t="s">
        <v>110</v>
      </c>
      <c r="J64" t="str">
        <f t="shared" si="0"/>
        <v/>
      </c>
      <c r="N64" s="3" t="str">
        <f t="shared" si="1"/>
        <v>1981Female65-74 years</v>
      </c>
      <c r="O64">
        <v>1981</v>
      </c>
      <c r="P64">
        <v>1981</v>
      </c>
      <c r="Q64" t="s">
        <v>25</v>
      </c>
      <c r="R64" t="s">
        <v>26</v>
      </c>
      <c r="S64" t="s">
        <v>11</v>
      </c>
      <c r="T64" t="s">
        <v>12</v>
      </c>
      <c r="U64">
        <v>616</v>
      </c>
      <c r="V64">
        <v>9000646</v>
      </c>
      <c r="W64">
        <v>6.8</v>
      </c>
      <c r="AA64" t="s">
        <v>111</v>
      </c>
      <c r="AO64">
        <v>1981</v>
      </c>
      <c r="AP64">
        <v>1981</v>
      </c>
      <c r="AQ64" t="s">
        <v>11</v>
      </c>
      <c r="AR64" t="s">
        <v>12</v>
      </c>
      <c r="AS64" t="s">
        <v>127</v>
      </c>
      <c r="AT64" t="s">
        <v>128</v>
      </c>
      <c r="AU64">
        <v>6389</v>
      </c>
      <c r="AV64">
        <v>10804949</v>
      </c>
      <c r="AW64">
        <v>59.1</v>
      </c>
    </row>
    <row r="65" spans="1:49" x14ac:dyDescent="0.35">
      <c r="A65" t="s">
        <v>111</v>
      </c>
      <c r="J65" t="str">
        <f t="shared" si="0"/>
        <v/>
      </c>
      <c r="N65" s="3" t="str">
        <f t="shared" si="1"/>
        <v>1981Male65-74 years</v>
      </c>
      <c r="O65">
        <v>1981</v>
      </c>
      <c r="P65">
        <v>1981</v>
      </c>
      <c r="Q65" t="s">
        <v>25</v>
      </c>
      <c r="R65" t="s">
        <v>26</v>
      </c>
      <c r="S65" t="s">
        <v>13</v>
      </c>
      <c r="T65" t="s">
        <v>14</v>
      </c>
      <c r="U65">
        <v>1958</v>
      </c>
      <c r="V65">
        <v>6889224</v>
      </c>
      <c r="W65">
        <v>28.4</v>
      </c>
      <c r="AA65" t="s">
        <v>112</v>
      </c>
      <c r="AO65">
        <v>1981</v>
      </c>
      <c r="AP65">
        <v>1981</v>
      </c>
      <c r="AQ65" t="s">
        <v>11</v>
      </c>
      <c r="AR65" t="s">
        <v>12</v>
      </c>
      <c r="AS65" t="s">
        <v>17</v>
      </c>
      <c r="AT65" t="s">
        <v>18</v>
      </c>
      <c r="AU65">
        <v>14514</v>
      </c>
      <c r="AV65">
        <v>19582346</v>
      </c>
      <c r="AW65">
        <v>74.099999999999994</v>
      </c>
    </row>
    <row r="66" spans="1:49" x14ac:dyDescent="0.35">
      <c r="A66" t="s">
        <v>112</v>
      </c>
      <c r="J66" t="str">
        <f t="shared" si="0"/>
        <v/>
      </c>
      <c r="N66" s="3" t="str">
        <f t="shared" si="1"/>
        <v>1981Female75-84 years</v>
      </c>
      <c r="O66">
        <v>1981</v>
      </c>
      <c r="P66">
        <v>1981</v>
      </c>
      <c r="Q66" t="s">
        <v>27</v>
      </c>
      <c r="R66" t="s">
        <v>28</v>
      </c>
      <c r="S66" t="s">
        <v>11</v>
      </c>
      <c r="T66" t="s">
        <v>12</v>
      </c>
      <c r="U66">
        <v>261</v>
      </c>
      <c r="V66">
        <v>5023449</v>
      </c>
      <c r="W66">
        <v>5.2</v>
      </c>
      <c r="AA66" t="s">
        <v>113</v>
      </c>
      <c r="AO66">
        <v>1981</v>
      </c>
      <c r="AP66">
        <v>1981</v>
      </c>
      <c r="AQ66" t="s">
        <v>11</v>
      </c>
      <c r="AR66" t="s">
        <v>12</v>
      </c>
      <c r="AS66" t="s">
        <v>19</v>
      </c>
      <c r="AT66" t="s">
        <v>20</v>
      </c>
      <c r="AU66">
        <v>20633</v>
      </c>
      <c r="AV66">
        <v>13442887</v>
      </c>
      <c r="AW66">
        <v>153.5</v>
      </c>
    </row>
    <row r="67" spans="1:49" x14ac:dyDescent="0.35">
      <c r="A67" t="s">
        <v>113</v>
      </c>
      <c r="J67" t="str">
        <f t="shared" si="0"/>
        <v/>
      </c>
      <c r="N67" s="3" t="str">
        <f t="shared" si="1"/>
        <v>1981Male75-84 years</v>
      </c>
      <c r="O67">
        <v>1981</v>
      </c>
      <c r="P67">
        <v>1981</v>
      </c>
      <c r="Q67" t="s">
        <v>27</v>
      </c>
      <c r="R67" t="s">
        <v>28</v>
      </c>
      <c r="S67" t="s">
        <v>13</v>
      </c>
      <c r="T67" t="s">
        <v>14</v>
      </c>
      <c r="U67">
        <v>1226</v>
      </c>
      <c r="V67">
        <v>2958303</v>
      </c>
      <c r="W67">
        <v>41.4</v>
      </c>
      <c r="AA67" t="s">
        <v>114</v>
      </c>
      <c r="AO67">
        <v>1981</v>
      </c>
      <c r="AP67">
        <v>1981</v>
      </c>
      <c r="AQ67" t="s">
        <v>11</v>
      </c>
      <c r="AR67" t="s">
        <v>12</v>
      </c>
      <c r="AS67" t="s">
        <v>21</v>
      </c>
      <c r="AT67" t="s">
        <v>22</v>
      </c>
      <c r="AU67">
        <v>47363</v>
      </c>
      <c r="AV67">
        <v>11653224</v>
      </c>
      <c r="AW67">
        <v>406.4</v>
      </c>
    </row>
    <row r="68" spans="1:49" x14ac:dyDescent="0.35">
      <c r="A68" t="s">
        <v>114</v>
      </c>
      <c r="J68" t="str">
        <f t="shared" ref="J68:J73" si="3">B68&amp;D68</f>
        <v/>
      </c>
      <c r="N68" s="3" t="str">
        <f t="shared" ref="N68:N131" si="4">O68&amp;S68&amp;Q68</f>
        <v>1981Female85+ years</v>
      </c>
      <c r="O68">
        <v>1981</v>
      </c>
      <c r="P68">
        <v>1981</v>
      </c>
      <c r="Q68" t="s">
        <v>29</v>
      </c>
      <c r="R68" t="s">
        <v>30</v>
      </c>
      <c r="S68" t="s">
        <v>11</v>
      </c>
      <c r="T68" t="s">
        <v>12</v>
      </c>
      <c r="U68">
        <v>63</v>
      </c>
      <c r="V68">
        <v>1648643</v>
      </c>
      <c r="W68">
        <v>3.8</v>
      </c>
      <c r="AA68" t="s">
        <v>115</v>
      </c>
      <c r="AO68">
        <v>1981</v>
      </c>
      <c r="AP68">
        <v>1981</v>
      </c>
      <c r="AQ68" t="s">
        <v>11</v>
      </c>
      <c r="AR68" t="s">
        <v>12</v>
      </c>
      <c r="AS68" t="s">
        <v>23</v>
      </c>
      <c r="AT68" t="s">
        <v>24</v>
      </c>
      <c r="AU68">
        <v>108124</v>
      </c>
      <c r="AV68">
        <v>11663739</v>
      </c>
      <c r="AW68">
        <v>927</v>
      </c>
    </row>
    <row r="69" spans="1:49" x14ac:dyDescent="0.35">
      <c r="A69" t="s">
        <v>115</v>
      </c>
      <c r="J69" t="str">
        <f t="shared" si="3"/>
        <v/>
      </c>
      <c r="N69" s="3" t="str">
        <f t="shared" si="4"/>
        <v>1981Male85+ years</v>
      </c>
      <c r="O69">
        <v>1981</v>
      </c>
      <c r="P69">
        <v>1981</v>
      </c>
      <c r="Q69" t="s">
        <v>29</v>
      </c>
      <c r="R69" t="s">
        <v>30</v>
      </c>
      <c r="S69" t="s">
        <v>13</v>
      </c>
      <c r="T69" t="s">
        <v>14</v>
      </c>
      <c r="U69">
        <v>354</v>
      </c>
      <c r="V69">
        <v>700532</v>
      </c>
      <c r="W69">
        <v>50.5</v>
      </c>
      <c r="AA69" t="s">
        <v>116</v>
      </c>
      <c r="AO69">
        <v>1981</v>
      </c>
      <c r="AP69">
        <v>1981</v>
      </c>
      <c r="AQ69" t="s">
        <v>11</v>
      </c>
      <c r="AR69" t="s">
        <v>12</v>
      </c>
      <c r="AS69" t="s">
        <v>25</v>
      </c>
      <c r="AT69" t="s">
        <v>26</v>
      </c>
      <c r="AU69">
        <v>189098</v>
      </c>
      <c r="AV69">
        <v>9000646</v>
      </c>
      <c r="AW69">
        <v>2100.9</v>
      </c>
    </row>
    <row r="70" spans="1:49" x14ac:dyDescent="0.35">
      <c r="A70" t="s">
        <v>116</v>
      </c>
      <c r="J70" t="str">
        <f t="shared" si="3"/>
        <v/>
      </c>
      <c r="N70" s="3" t="str">
        <f t="shared" si="4"/>
        <v>1981FemaleNot Stated</v>
      </c>
      <c r="O70">
        <v>1981</v>
      </c>
      <c r="P70">
        <v>1981</v>
      </c>
      <c r="Q70" t="s">
        <v>31</v>
      </c>
      <c r="R70" t="s">
        <v>32</v>
      </c>
      <c r="S70" t="s">
        <v>11</v>
      </c>
      <c r="T70" t="s">
        <v>12</v>
      </c>
      <c r="U70">
        <v>4</v>
      </c>
      <c r="V70" t="s">
        <v>33</v>
      </c>
      <c r="W70" t="s">
        <v>33</v>
      </c>
      <c r="AA70" t="s">
        <v>117</v>
      </c>
      <c r="AO70">
        <v>1981</v>
      </c>
      <c r="AP70">
        <v>1981</v>
      </c>
      <c r="AQ70" t="s">
        <v>11</v>
      </c>
      <c r="AR70" t="s">
        <v>12</v>
      </c>
      <c r="AS70" t="s">
        <v>27</v>
      </c>
      <c r="AT70" t="s">
        <v>28</v>
      </c>
      <c r="AU70">
        <v>262128</v>
      </c>
      <c r="AV70">
        <v>5023449</v>
      </c>
      <c r="AW70">
        <v>5218.1000000000004</v>
      </c>
    </row>
    <row r="71" spans="1:49" x14ac:dyDescent="0.35">
      <c r="A71" t="s">
        <v>117</v>
      </c>
      <c r="J71" t="str">
        <f t="shared" si="3"/>
        <v/>
      </c>
      <c r="N71" s="3" t="str">
        <f t="shared" si="4"/>
        <v>1981MaleNot Stated</v>
      </c>
      <c r="O71">
        <v>1981</v>
      </c>
      <c r="P71">
        <v>1981</v>
      </c>
      <c r="Q71" t="s">
        <v>31</v>
      </c>
      <c r="R71" t="s">
        <v>32</v>
      </c>
      <c r="S71" t="s">
        <v>13</v>
      </c>
      <c r="T71" t="s">
        <v>14</v>
      </c>
      <c r="U71">
        <v>18</v>
      </c>
      <c r="V71" t="s">
        <v>33</v>
      </c>
      <c r="W71" t="s">
        <v>33</v>
      </c>
      <c r="AA71" t="s">
        <v>118</v>
      </c>
      <c r="AO71">
        <v>1981</v>
      </c>
      <c r="AP71">
        <v>1981</v>
      </c>
      <c r="AQ71" t="s">
        <v>11</v>
      </c>
      <c r="AR71" t="s">
        <v>12</v>
      </c>
      <c r="AS71" t="s">
        <v>29</v>
      </c>
      <c r="AT71" t="s">
        <v>30</v>
      </c>
      <c r="AU71">
        <v>234625</v>
      </c>
      <c r="AV71">
        <v>1648643</v>
      </c>
      <c r="AW71">
        <v>14231.4</v>
      </c>
    </row>
    <row r="72" spans="1:49" x14ac:dyDescent="0.35">
      <c r="A72" t="s">
        <v>118</v>
      </c>
      <c r="J72" t="str">
        <f t="shared" si="3"/>
        <v/>
      </c>
      <c r="N72" s="3" t="str">
        <f t="shared" si="4"/>
        <v>1982Female5-9 years</v>
      </c>
      <c r="O72">
        <v>1982</v>
      </c>
      <c r="P72">
        <v>1982</v>
      </c>
      <c r="Q72" t="s">
        <v>122</v>
      </c>
      <c r="R72" s="1">
        <v>44325</v>
      </c>
      <c r="S72" t="s">
        <v>11</v>
      </c>
      <c r="T72" t="s">
        <v>12</v>
      </c>
      <c r="U72">
        <v>1</v>
      </c>
      <c r="V72">
        <v>7791204</v>
      </c>
      <c r="W72" t="s">
        <v>123</v>
      </c>
      <c r="AA72" t="s">
        <v>119</v>
      </c>
      <c r="AO72">
        <v>1981</v>
      </c>
      <c r="AP72">
        <v>1981</v>
      </c>
      <c r="AQ72" t="s">
        <v>11</v>
      </c>
      <c r="AR72" t="s">
        <v>12</v>
      </c>
      <c r="AS72" t="s">
        <v>31</v>
      </c>
      <c r="AT72" t="s">
        <v>32</v>
      </c>
      <c r="AU72">
        <v>189</v>
      </c>
      <c r="AV72" t="s">
        <v>33</v>
      </c>
      <c r="AW72" t="s">
        <v>33</v>
      </c>
    </row>
    <row r="73" spans="1:49" x14ac:dyDescent="0.35">
      <c r="A73" t="s">
        <v>119</v>
      </c>
      <c r="J73" t="str">
        <f t="shared" si="3"/>
        <v/>
      </c>
      <c r="N73" s="3" t="str">
        <f t="shared" si="4"/>
        <v>1982Male5-9 years</v>
      </c>
      <c r="O73">
        <v>1982</v>
      </c>
      <c r="P73">
        <v>1982</v>
      </c>
      <c r="Q73" t="s">
        <v>122</v>
      </c>
      <c r="R73" s="1">
        <v>44325</v>
      </c>
      <c r="S73" t="s">
        <v>13</v>
      </c>
      <c r="T73" t="s">
        <v>14</v>
      </c>
      <c r="U73">
        <v>1</v>
      </c>
      <c r="V73">
        <v>8166741</v>
      </c>
      <c r="W73" t="s">
        <v>123</v>
      </c>
      <c r="AO73">
        <v>1981</v>
      </c>
      <c r="AP73">
        <v>1981</v>
      </c>
      <c r="AQ73" t="s">
        <v>13</v>
      </c>
      <c r="AR73" t="s">
        <v>14</v>
      </c>
      <c r="AS73" t="s">
        <v>167</v>
      </c>
      <c r="AT73">
        <v>1</v>
      </c>
      <c r="AU73">
        <v>24452</v>
      </c>
      <c r="AV73">
        <v>1860272</v>
      </c>
      <c r="AW73">
        <v>1314.4</v>
      </c>
    </row>
    <row r="74" spans="1:49" x14ac:dyDescent="0.35">
      <c r="N74" s="3" t="str">
        <f t="shared" si="4"/>
        <v>1982Female10-14 years</v>
      </c>
      <c r="O74">
        <v>1982</v>
      </c>
      <c r="P74">
        <v>1982</v>
      </c>
      <c r="Q74" t="s">
        <v>124</v>
      </c>
      <c r="R74" s="1">
        <v>44483</v>
      </c>
      <c r="S74" t="s">
        <v>11</v>
      </c>
      <c r="T74" t="s">
        <v>12</v>
      </c>
      <c r="U74">
        <v>39</v>
      </c>
      <c r="V74">
        <v>8867238</v>
      </c>
      <c r="W74">
        <v>0.4</v>
      </c>
      <c r="AO74">
        <v>1981</v>
      </c>
      <c r="AP74">
        <v>1981</v>
      </c>
      <c r="AQ74" t="s">
        <v>13</v>
      </c>
      <c r="AR74" t="s">
        <v>14</v>
      </c>
      <c r="AS74" t="s">
        <v>168</v>
      </c>
      <c r="AT74" s="1">
        <v>44200</v>
      </c>
      <c r="AU74">
        <v>4600</v>
      </c>
      <c r="AV74">
        <v>6794394</v>
      </c>
      <c r="AW74">
        <v>67.7</v>
      </c>
    </row>
    <row r="75" spans="1:49" x14ac:dyDescent="0.35">
      <c r="N75" s="3" t="str">
        <f t="shared" si="4"/>
        <v>1982Male10-14 years</v>
      </c>
      <c r="O75">
        <v>1982</v>
      </c>
      <c r="P75">
        <v>1982</v>
      </c>
      <c r="Q75" t="s">
        <v>124</v>
      </c>
      <c r="R75" s="1">
        <v>44483</v>
      </c>
      <c r="S75" t="s">
        <v>13</v>
      </c>
      <c r="T75" t="s">
        <v>14</v>
      </c>
      <c r="U75">
        <v>159</v>
      </c>
      <c r="V75">
        <v>9277340</v>
      </c>
      <c r="W75">
        <v>1.7</v>
      </c>
      <c r="AO75">
        <v>1981</v>
      </c>
      <c r="AP75">
        <v>1981</v>
      </c>
      <c r="AQ75" t="s">
        <v>13</v>
      </c>
      <c r="AR75" t="s">
        <v>14</v>
      </c>
      <c r="AS75" t="s">
        <v>122</v>
      </c>
      <c r="AT75" s="1">
        <v>44325</v>
      </c>
      <c r="AU75">
        <v>2821</v>
      </c>
      <c r="AV75">
        <v>8214465</v>
      </c>
      <c r="AW75">
        <v>34.299999999999997</v>
      </c>
    </row>
    <row r="76" spans="1:49" x14ac:dyDescent="0.35">
      <c r="N76" s="3" t="str">
        <f t="shared" si="4"/>
        <v>1982Female15-19 years</v>
      </c>
      <c r="O76">
        <v>1982</v>
      </c>
      <c r="P76">
        <v>1982</v>
      </c>
      <c r="Q76" t="s">
        <v>125</v>
      </c>
      <c r="R76" t="s">
        <v>126</v>
      </c>
      <c r="S76" t="s">
        <v>11</v>
      </c>
      <c r="T76" t="s">
        <v>12</v>
      </c>
      <c r="U76">
        <v>308</v>
      </c>
      <c r="V76">
        <v>9808532</v>
      </c>
      <c r="W76">
        <v>3.1</v>
      </c>
      <c r="AO76">
        <v>1981</v>
      </c>
      <c r="AP76">
        <v>1981</v>
      </c>
      <c r="AQ76" t="s">
        <v>13</v>
      </c>
      <c r="AR76" t="s">
        <v>14</v>
      </c>
      <c r="AS76" t="s">
        <v>124</v>
      </c>
      <c r="AT76" s="1">
        <v>44483</v>
      </c>
      <c r="AU76">
        <v>3435</v>
      </c>
      <c r="AV76">
        <v>9351660</v>
      </c>
      <c r="AW76">
        <v>36.700000000000003</v>
      </c>
    </row>
    <row r="77" spans="1:49" x14ac:dyDescent="0.35">
      <c r="N77" s="3" t="str">
        <f t="shared" si="4"/>
        <v>1982Male15-19 years</v>
      </c>
      <c r="O77">
        <v>1982</v>
      </c>
      <c r="P77">
        <v>1982</v>
      </c>
      <c r="Q77" t="s">
        <v>125</v>
      </c>
      <c r="R77" t="s">
        <v>126</v>
      </c>
      <c r="S77" t="s">
        <v>13</v>
      </c>
      <c r="T77" t="s">
        <v>14</v>
      </c>
      <c r="U77">
        <v>1422</v>
      </c>
      <c r="V77">
        <v>10153152</v>
      </c>
      <c r="W77">
        <v>14</v>
      </c>
      <c r="AO77">
        <v>1981</v>
      </c>
      <c r="AP77">
        <v>1981</v>
      </c>
      <c r="AQ77" t="s">
        <v>13</v>
      </c>
      <c r="AR77" t="s">
        <v>14</v>
      </c>
      <c r="AS77" t="s">
        <v>125</v>
      </c>
      <c r="AT77" t="s">
        <v>126</v>
      </c>
      <c r="AU77">
        <v>13460</v>
      </c>
      <c r="AV77">
        <v>10444689</v>
      </c>
      <c r="AW77">
        <v>128.9</v>
      </c>
    </row>
    <row r="78" spans="1:49" x14ac:dyDescent="0.35">
      <c r="N78" s="3" t="str">
        <f t="shared" si="4"/>
        <v>1982Female20-24 years</v>
      </c>
      <c r="O78">
        <v>1982</v>
      </c>
      <c r="P78">
        <v>1982</v>
      </c>
      <c r="Q78" t="s">
        <v>127</v>
      </c>
      <c r="R78" t="s">
        <v>128</v>
      </c>
      <c r="S78" t="s">
        <v>11</v>
      </c>
      <c r="T78" t="s">
        <v>12</v>
      </c>
      <c r="U78">
        <v>556</v>
      </c>
      <c r="V78">
        <v>10804754</v>
      </c>
      <c r="W78">
        <v>5.0999999999999996</v>
      </c>
      <c r="AO78">
        <v>1981</v>
      </c>
      <c r="AP78">
        <v>1981</v>
      </c>
      <c r="AQ78" t="s">
        <v>13</v>
      </c>
      <c r="AR78" t="s">
        <v>14</v>
      </c>
      <c r="AS78" t="s">
        <v>127</v>
      </c>
      <c r="AT78" t="s">
        <v>128</v>
      </c>
      <c r="AU78">
        <v>20235</v>
      </c>
      <c r="AV78">
        <v>10857895</v>
      </c>
      <c r="AW78">
        <v>186.4</v>
      </c>
    </row>
    <row r="79" spans="1:49" x14ac:dyDescent="0.35">
      <c r="N79" s="3" t="str">
        <f t="shared" si="4"/>
        <v>1982Male20-24 years</v>
      </c>
      <c r="O79">
        <v>1982</v>
      </c>
      <c r="P79">
        <v>1982</v>
      </c>
      <c r="Q79" t="s">
        <v>127</v>
      </c>
      <c r="R79" t="s">
        <v>128</v>
      </c>
      <c r="S79" t="s">
        <v>13</v>
      </c>
      <c r="T79" t="s">
        <v>14</v>
      </c>
      <c r="U79">
        <v>2739</v>
      </c>
      <c r="V79">
        <v>10877379</v>
      </c>
      <c r="W79">
        <v>25.2</v>
      </c>
      <c r="AO79">
        <v>1981</v>
      </c>
      <c r="AP79">
        <v>1981</v>
      </c>
      <c r="AQ79" t="s">
        <v>13</v>
      </c>
      <c r="AR79" t="s">
        <v>14</v>
      </c>
      <c r="AS79" t="s">
        <v>17</v>
      </c>
      <c r="AT79" t="s">
        <v>18</v>
      </c>
      <c r="AU79">
        <v>36739</v>
      </c>
      <c r="AV79">
        <v>19318175</v>
      </c>
      <c r="AW79">
        <v>190.2</v>
      </c>
    </row>
    <row r="80" spans="1:49" x14ac:dyDescent="0.35">
      <c r="N80" s="3" t="str">
        <f t="shared" si="4"/>
        <v>1982Female25-34 years</v>
      </c>
      <c r="O80">
        <v>1982</v>
      </c>
      <c r="P80">
        <v>1982</v>
      </c>
      <c r="Q80" t="s">
        <v>17</v>
      </c>
      <c r="R80" t="s">
        <v>18</v>
      </c>
      <c r="S80" t="s">
        <v>11</v>
      </c>
      <c r="T80" t="s">
        <v>12</v>
      </c>
      <c r="U80">
        <v>1377</v>
      </c>
      <c r="V80">
        <v>19822196</v>
      </c>
      <c r="W80">
        <v>6.9</v>
      </c>
      <c r="AO80">
        <v>1981</v>
      </c>
      <c r="AP80">
        <v>1981</v>
      </c>
      <c r="AQ80" t="s">
        <v>13</v>
      </c>
      <c r="AR80" t="s">
        <v>14</v>
      </c>
      <c r="AS80" t="s">
        <v>19</v>
      </c>
      <c r="AT80" t="s">
        <v>20</v>
      </c>
      <c r="AU80">
        <v>37905</v>
      </c>
      <c r="AV80">
        <v>12951503</v>
      </c>
      <c r="AW80">
        <v>292.7</v>
      </c>
    </row>
    <row r="81" spans="14:49" x14ac:dyDescent="0.35">
      <c r="N81" s="3" t="str">
        <f t="shared" si="4"/>
        <v>1982Male25-34 years</v>
      </c>
      <c r="O81">
        <v>1982</v>
      </c>
      <c r="P81">
        <v>1982</v>
      </c>
      <c r="Q81" t="s">
        <v>17</v>
      </c>
      <c r="R81" t="s">
        <v>18</v>
      </c>
      <c r="S81" t="s">
        <v>13</v>
      </c>
      <c r="T81" t="s">
        <v>14</v>
      </c>
      <c r="U81">
        <v>4939</v>
      </c>
      <c r="V81">
        <v>19595060</v>
      </c>
      <c r="W81">
        <v>25.2</v>
      </c>
      <c r="AO81">
        <v>1981</v>
      </c>
      <c r="AP81">
        <v>1981</v>
      </c>
      <c r="AQ81" t="s">
        <v>13</v>
      </c>
      <c r="AR81" t="s">
        <v>14</v>
      </c>
      <c r="AS81" t="s">
        <v>21</v>
      </c>
      <c r="AT81" t="s">
        <v>22</v>
      </c>
      <c r="AU81">
        <v>81870</v>
      </c>
      <c r="AV81">
        <v>10926311</v>
      </c>
      <c r="AW81">
        <v>749.3</v>
      </c>
    </row>
    <row r="82" spans="14:49" x14ac:dyDescent="0.35">
      <c r="N82" s="3" t="str">
        <f t="shared" si="4"/>
        <v>1982Female35-44 years</v>
      </c>
      <c r="O82">
        <v>1982</v>
      </c>
      <c r="P82">
        <v>1982</v>
      </c>
      <c r="Q82" t="s">
        <v>19</v>
      </c>
      <c r="R82" t="s">
        <v>20</v>
      </c>
      <c r="S82" t="s">
        <v>11</v>
      </c>
      <c r="T82" t="s">
        <v>12</v>
      </c>
      <c r="U82">
        <v>1208</v>
      </c>
      <c r="V82">
        <v>14264293</v>
      </c>
      <c r="W82">
        <v>8.5</v>
      </c>
      <c r="AO82">
        <v>1981</v>
      </c>
      <c r="AP82">
        <v>1981</v>
      </c>
      <c r="AQ82" t="s">
        <v>13</v>
      </c>
      <c r="AR82" t="s">
        <v>14</v>
      </c>
      <c r="AS82" t="s">
        <v>23</v>
      </c>
      <c r="AT82" t="s">
        <v>24</v>
      </c>
      <c r="AU82">
        <v>181885</v>
      </c>
      <c r="AV82">
        <v>10250084</v>
      </c>
      <c r="AW82">
        <v>1774.5</v>
      </c>
    </row>
    <row r="83" spans="14:49" x14ac:dyDescent="0.35">
      <c r="N83" s="3" t="str">
        <f t="shared" si="4"/>
        <v>1982Male35-44 years</v>
      </c>
      <c r="O83">
        <v>1982</v>
      </c>
      <c r="P83">
        <v>1982</v>
      </c>
      <c r="Q83" t="s">
        <v>19</v>
      </c>
      <c r="R83" t="s">
        <v>20</v>
      </c>
      <c r="S83" t="s">
        <v>13</v>
      </c>
      <c r="T83" t="s">
        <v>14</v>
      </c>
      <c r="U83">
        <v>3107</v>
      </c>
      <c r="V83">
        <v>13766057</v>
      </c>
      <c r="W83">
        <v>22.6</v>
      </c>
      <c r="AO83">
        <v>1981</v>
      </c>
      <c r="AP83">
        <v>1981</v>
      </c>
      <c r="AQ83" t="s">
        <v>13</v>
      </c>
      <c r="AR83" t="s">
        <v>14</v>
      </c>
      <c r="AS83" t="s">
        <v>25</v>
      </c>
      <c r="AT83" t="s">
        <v>26</v>
      </c>
      <c r="AU83">
        <v>275550</v>
      </c>
      <c r="AV83">
        <v>6889224</v>
      </c>
      <c r="AW83">
        <v>3999.7</v>
      </c>
    </row>
    <row r="84" spans="14:49" x14ac:dyDescent="0.35">
      <c r="N84" s="3" t="str">
        <f t="shared" si="4"/>
        <v>1982Female45-54 years</v>
      </c>
      <c r="O84">
        <v>1982</v>
      </c>
      <c r="P84">
        <v>1982</v>
      </c>
      <c r="Q84" t="s">
        <v>21</v>
      </c>
      <c r="R84" t="s">
        <v>22</v>
      </c>
      <c r="S84" t="s">
        <v>11</v>
      </c>
      <c r="T84" t="s">
        <v>12</v>
      </c>
      <c r="U84">
        <v>1096</v>
      </c>
      <c r="V84">
        <v>11556574</v>
      </c>
      <c r="W84">
        <v>9.5</v>
      </c>
      <c r="AO84">
        <v>1981</v>
      </c>
      <c r="AP84">
        <v>1981</v>
      </c>
      <c r="AQ84" t="s">
        <v>13</v>
      </c>
      <c r="AR84" t="s">
        <v>14</v>
      </c>
      <c r="AS84" t="s">
        <v>27</v>
      </c>
      <c r="AT84" t="s">
        <v>28</v>
      </c>
      <c r="AU84">
        <v>252521</v>
      </c>
      <c r="AV84">
        <v>2958303</v>
      </c>
      <c r="AW84">
        <v>8536</v>
      </c>
    </row>
    <row r="85" spans="14:49" x14ac:dyDescent="0.35">
      <c r="N85" s="3" t="str">
        <f t="shared" si="4"/>
        <v>1982Male45-54 years</v>
      </c>
      <c r="O85">
        <v>1982</v>
      </c>
      <c r="P85">
        <v>1982</v>
      </c>
      <c r="Q85" t="s">
        <v>21</v>
      </c>
      <c r="R85" t="s">
        <v>22</v>
      </c>
      <c r="S85" t="s">
        <v>13</v>
      </c>
      <c r="T85" t="s">
        <v>14</v>
      </c>
      <c r="U85">
        <v>2614</v>
      </c>
      <c r="V85">
        <v>10868735</v>
      </c>
      <c r="W85">
        <v>24.1</v>
      </c>
      <c r="AO85">
        <v>1981</v>
      </c>
      <c r="AP85">
        <v>1981</v>
      </c>
      <c r="AQ85" t="s">
        <v>13</v>
      </c>
      <c r="AR85" t="s">
        <v>14</v>
      </c>
      <c r="AS85" t="s">
        <v>29</v>
      </c>
      <c r="AT85" t="s">
        <v>30</v>
      </c>
      <c r="AU85">
        <v>127874</v>
      </c>
      <c r="AV85">
        <v>700532</v>
      </c>
      <c r="AW85">
        <v>18253.8</v>
      </c>
    </row>
    <row r="86" spans="14:49" x14ac:dyDescent="0.35">
      <c r="N86" s="3" t="str">
        <f t="shared" si="4"/>
        <v>1982Female55-64 years</v>
      </c>
      <c r="O86">
        <v>1982</v>
      </c>
      <c r="P86">
        <v>1982</v>
      </c>
      <c r="Q86" t="s">
        <v>23</v>
      </c>
      <c r="R86" t="s">
        <v>24</v>
      </c>
      <c r="S86" t="s">
        <v>11</v>
      </c>
      <c r="T86" t="s">
        <v>12</v>
      </c>
      <c r="U86">
        <v>1033</v>
      </c>
      <c r="V86">
        <v>11722330</v>
      </c>
      <c r="W86">
        <v>8.8000000000000007</v>
      </c>
      <c r="AO86">
        <v>1981</v>
      </c>
      <c r="AP86">
        <v>1981</v>
      </c>
      <c r="AQ86" t="s">
        <v>13</v>
      </c>
      <c r="AR86" t="s">
        <v>14</v>
      </c>
      <c r="AS86" t="s">
        <v>31</v>
      </c>
      <c r="AT86" t="s">
        <v>32</v>
      </c>
      <c r="AU86">
        <v>425</v>
      </c>
      <c r="AV86" t="s">
        <v>33</v>
      </c>
      <c r="AW86" t="s">
        <v>33</v>
      </c>
    </row>
    <row r="87" spans="14:49" x14ac:dyDescent="0.35">
      <c r="N87" s="3" t="str">
        <f t="shared" si="4"/>
        <v>1982Male55-64 years</v>
      </c>
      <c r="O87">
        <v>1982</v>
      </c>
      <c r="P87">
        <v>1982</v>
      </c>
      <c r="Q87" t="s">
        <v>23</v>
      </c>
      <c r="R87" t="s">
        <v>24</v>
      </c>
      <c r="S87" t="s">
        <v>13</v>
      </c>
      <c r="T87" t="s">
        <v>14</v>
      </c>
      <c r="U87">
        <v>2708</v>
      </c>
      <c r="V87">
        <v>10307563</v>
      </c>
      <c r="W87">
        <v>26.3</v>
      </c>
      <c r="AO87">
        <v>1982</v>
      </c>
      <c r="AP87">
        <v>1982</v>
      </c>
      <c r="AQ87" t="s">
        <v>11</v>
      </c>
      <c r="AR87" t="s">
        <v>12</v>
      </c>
      <c r="AS87" t="s">
        <v>167</v>
      </c>
      <c r="AT87">
        <v>1</v>
      </c>
      <c r="AU87">
        <v>18328</v>
      </c>
      <c r="AV87">
        <v>1794861</v>
      </c>
      <c r="AW87">
        <v>1021.1</v>
      </c>
    </row>
    <row r="88" spans="14:49" x14ac:dyDescent="0.35">
      <c r="N88" s="3" t="str">
        <f t="shared" si="4"/>
        <v>1982Female65-74 years</v>
      </c>
      <c r="O88">
        <v>1982</v>
      </c>
      <c r="P88">
        <v>1982</v>
      </c>
      <c r="Q88" t="s">
        <v>25</v>
      </c>
      <c r="R88" t="s">
        <v>26</v>
      </c>
      <c r="S88" t="s">
        <v>11</v>
      </c>
      <c r="T88" t="s">
        <v>12</v>
      </c>
      <c r="U88">
        <v>630</v>
      </c>
      <c r="V88">
        <v>9145145</v>
      </c>
      <c r="W88">
        <v>6.9</v>
      </c>
      <c r="AO88">
        <v>1982</v>
      </c>
      <c r="AP88">
        <v>1982</v>
      </c>
      <c r="AQ88" t="s">
        <v>11</v>
      </c>
      <c r="AR88" t="s">
        <v>12</v>
      </c>
      <c r="AS88" t="s">
        <v>168</v>
      </c>
      <c r="AT88" s="1">
        <v>44200</v>
      </c>
      <c r="AU88">
        <v>3462</v>
      </c>
      <c r="AV88">
        <v>6638542</v>
      </c>
      <c r="AW88">
        <v>52.2</v>
      </c>
    </row>
    <row r="89" spans="14:49" x14ac:dyDescent="0.35">
      <c r="N89" s="3" t="str">
        <f t="shared" si="4"/>
        <v>1982Male65-74 years</v>
      </c>
      <c r="O89">
        <v>1982</v>
      </c>
      <c r="P89">
        <v>1982</v>
      </c>
      <c r="Q89" t="s">
        <v>25</v>
      </c>
      <c r="R89" t="s">
        <v>26</v>
      </c>
      <c r="S89" t="s">
        <v>13</v>
      </c>
      <c r="T89" t="s">
        <v>14</v>
      </c>
      <c r="U89">
        <v>2182</v>
      </c>
      <c r="V89">
        <v>7002755</v>
      </c>
      <c r="W89">
        <v>31.2</v>
      </c>
      <c r="AO89">
        <v>1982</v>
      </c>
      <c r="AP89">
        <v>1982</v>
      </c>
      <c r="AQ89" t="s">
        <v>11</v>
      </c>
      <c r="AR89" t="s">
        <v>12</v>
      </c>
      <c r="AS89" t="s">
        <v>122</v>
      </c>
      <c r="AT89" s="1">
        <v>44325</v>
      </c>
      <c r="AU89">
        <v>1828</v>
      </c>
      <c r="AV89">
        <v>7791204</v>
      </c>
      <c r="AW89">
        <v>23.5</v>
      </c>
    </row>
    <row r="90" spans="14:49" x14ac:dyDescent="0.35">
      <c r="N90" s="3" t="str">
        <f t="shared" si="4"/>
        <v>1982Female75-84 years</v>
      </c>
      <c r="O90">
        <v>1982</v>
      </c>
      <c r="P90">
        <v>1982</v>
      </c>
      <c r="Q90" t="s">
        <v>27</v>
      </c>
      <c r="R90" t="s">
        <v>28</v>
      </c>
      <c r="S90" t="s">
        <v>11</v>
      </c>
      <c r="T90" t="s">
        <v>12</v>
      </c>
      <c r="U90">
        <v>301</v>
      </c>
      <c r="V90">
        <v>5164276</v>
      </c>
      <c r="W90">
        <v>5.8</v>
      </c>
      <c r="AO90">
        <v>1982</v>
      </c>
      <c r="AP90">
        <v>1982</v>
      </c>
      <c r="AQ90" t="s">
        <v>11</v>
      </c>
      <c r="AR90" t="s">
        <v>12</v>
      </c>
      <c r="AS90" t="s">
        <v>124</v>
      </c>
      <c r="AT90" s="1">
        <v>44483</v>
      </c>
      <c r="AU90">
        <v>1874</v>
      </c>
      <c r="AV90">
        <v>8867238</v>
      </c>
      <c r="AW90">
        <v>21.1</v>
      </c>
    </row>
    <row r="91" spans="14:49" x14ac:dyDescent="0.35">
      <c r="N91" s="3" t="str">
        <f t="shared" si="4"/>
        <v>1982Male75-84 years</v>
      </c>
      <c r="O91">
        <v>1982</v>
      </c>
      <c r="P91">
        <v>1982</v>
      </c>
      <c r="Q91" t="s">
        <v>27</v>
      </c>
      <c r="R91" t="s">
        <v>28</v>
      </c>
      <c r="S91" t="s">
        <v>13</v>
      </c>
      <c r="T91" t="s">
        <v>14</v>
      </c>
      <c r="U91">
        <v>1377</v>
      </c>
      <c r="V91">
        <v>3038598</v>
      </c>
      <c r="W91">
        <v>45.3</v>
      </c>
      <c r="AO91">
        <v>1982</v>
      </c>
      <c r="AP91">
        <v>1982</v>
      </c>
      <c r="AQ91" t="s">
        <v>11</v>
      </c>
      <c r="AR91" t="s">
        <v>12</v>
      </c>
      <c r="AS91" t="s">
        <v>125</v>
      </c>
      <c r="AT91" t="s">
        <v>126</v>
      </c>
      <c r="AU91">
        <v>4517</v>
      </c>
      <c r="AV91">
        <v>9808532</v>
      </c>
      <c r="AW91">
        <v>46.1</v>
      </c>
    </row>
    <row r="92" spans="14:49" x14ac:dyDescent="0.35">
      <c r="N92" s="3" t="str">
        <f t="shared" si="4"/>
        <v>1982Female85+ years</v>
      </c>
      <c r="O92">
        <v>1982</v>
      </c>
      <c r="P92">
        <v>1982</v>
      </c>
      <c r="Q92" t="s">
        <v>29</v>
      </c>
      <c r="R92" t="s">
        <v>30</v>
      </c>
      <c r="S92" t="s">
        <v>11</v>
      </c>
      <c r="T92" t="s">
        <v>12</v>
      </c>
      <c r="U92">
        <v>66</v>
      </c>
      <c r="V92">
        <v>1720093</v>
      </c>
      <c r="W92">
        <v>3.8</v>
      </c>
      <c r="AO92">
        <v>1982</v>
      </c>
      <c r="AP92">
        <v>1982</v>
      </c>
      <c r="AQ92" t="s">
        <v>11</v>
      </c>
      <c r="AR92" t="s">
        <v>12</v>
      </c>
      <c r="AS92" t="s">
        <v>127</v>
      </c>
      <c r="AT92" t="s">
        <v>128</v>
      </c>
      <c r="AU92">
        <v>6078</v>
      </c>
      <c r="AV92">
        <v>10804754</v>
      </c>
      <c r="AW92">
        <v>56.3</v>
      </c>
    </row>
    <row r="93" spans="14:49" x14ac:dyDescent="0.35">
      <c r="N93" s="3" t="str">
        <f t="shared" si="4"/>
        <v>1982Male85+ years</v>
      </c>
      <c r="O93">
        <v>1982</v>
      </c>
      <c r="P93">
        <v>1982</v>
      </c>
      <c r="Q93" t="s">
        <v>29</v>
      </c>
      <c r="R93" t="s">
        <v>30</v>
      </c>
      <c r="S93" t="s">
        <v>13</v>
      </c>
      <c r="T93" t="s">
        <v>14</v>
      </c>
      <c r="U93">
        <v>363</v>
      </c>
      <c r="V93">
        <v>716614</v>
      </c>
      <c r="W93">
        <v>50.7</v>
      </c>
      <c r="AO93">
        <v>1982</v>
      </c>
      <c r="AP93">
        <v>1982</v>
      </c>
      <c r="AQ93" t="s">
        <v>11</v>
      </c>
      <c r="AR93" t="s">
        <v>12</v>
      </c>
      <c r="AS93" t="s">
        <v>17</v>
      </c>
      <c r="AT93" t="s">
        <v>18</v>
      </c>
      <c r="AU93">
        <v>13948</v>
      </c>
      <c r="AV93">
        <v>19822196</v>
      </c>
      <c r="AW93">
        <v>70.400000000000006</v>
      </c>
    </row>
    <row r="94" spans="14:49" x14ac:dyDescent="0.35">
      <c r="N94" s="3" t="str">
        <f t="shared" si="4"/>
        <v>1982FemaleNot Stated</v>
      </c>
      <c r="O94">
        <v>1982</v>
      </c>
      <c r="P94">
        <v>1982</v>
      </c>
      <c r="Q94" t="s">
        <v>31</v>
      </c>
      <c r="R94" t="s">
        <v>32</v>
      </c>
      <c r="S94" t="s">
        <v>11</v>
      </c>
      <c r="T94" t="s">
        <v>12</v>
      </c>
      <c r="U94">
        <v>2</v>
      </c>
      <c r="V94" t="s">
        <v>33</v>
      </c>
      <c r="W94" t="s">
        <v>33</v>
      </c>
      <c r="AO94">
        <v>1982</v>
      </c>
      <c r="AP94">
        <v>1982</v>
      </c>
      <c r="AQ94" t="s">
        <v>11</v>
      </c>
      <c r="AR94" t="s">
        <v>12</v>
      </c>
      <c r="AS94" t="s">
        <v>19</v>
      </c>
      <c r="AT94" t="s">
        <v>20</v>
      </c>
      <c r="AU94">
        <v>20650</v>
      </c>
      <c r="AV94">
        <v>14264293</v>
      </c>
      <c r="AW94">
        <v>144.80000000000001</v>
      </c>
    </row>
    <row r="95" spans="14:49" x14ac:dyDescent="0.35">
      <c r="N95" s="3" t="str">
        <f t="shared" si="4"/>
        <v>1982MaleNot Stated</v>
      </c>
      <c r="O95">
        <v>1982</v>
      </c>
      <c r="P95">
        <v>1982</v>
      </c>
      <c r="Q95" t="s">
        <v>31</v>
      </c>
      <c r="R95" t="s">
        <v>32</v>
      </c>
      <c r="S95" t="s">
        <v>13</v>
      </c>
      <c r="T95" t="s">
        <v>14</v>
      </c>
      <c r="U95">
        <v>14</v>
      </c>
      <c r="V95" t="s">
        <v>33</v>
      </c>
      <c r="W95" t="s">
        <v>33</v>
      </c>
      <c r="AO95">
        <v>1982</v>
      </c>
      <c r="AP95">
        <v>1982</v>
      </c>
      <c r="AQ95" t="s">
        <v>11</v>
      </c>
      <c r="AR95" t="s">
        <v>12</v>
      </c>
      <c r="AS95" t="s">
        <v>21</v>
      </c>
      <c r="AT95" t="s">
        <v>22</v>
      </c>
      <c r="AU95">
        <v>45082</v>
      </c>
      <c r="AV95">
        <v>11556574</v>
      </c>
      <c r="AW95">
        <v>390.1</v>
      </c>
    </row>
    <row r="96" spans="14:49" x14ac:dyDescent="0.35">
      <c r="N96" s="3" t="str">
        <f t="shared" si="4"/>
        <v>1983Female5-9 years</v>
      </c>
      <c r="O96">
        <v>1983</v>
      </c>
      <c r="P96">
        <v>1983</v>
      </c>
      <c r="Q96" t="s">
        <v>122</v>
      </c>
      <c r="R96" s="1">
        <v>44325</v>
      </c>
      <c r="S96" t="s">
        <v>11</v>
      </c>
      <c r="T96" t="s">
        <v>12</v>
      </c>
      <c r="U96">
        <v>3</v>
      </c>
      <c r="V96">
        <v>7835186</v>
      </c>
      <c r="W96" t="s">
        <v>123</v>
      </c>
      <c r="AO96">
        <v>1982</v>
      </c>
      <c r="AP96">
        <v>1982</v>
      </c>
      <c r="AQ96" t="s">
        <v>11</v>
      </c>
      <c r="AR96" t="s">
        <v>12</v>
      </c>
      <c r="AS96" t="s">
        <v>23</v>
      </c>
      <c r="AT96" t="s">
        <v>24</v>
      </c>
      <c r="AU96">
        <v>107692</v>
      </c>
      <c r="AV96">
        <v>11722330</v>
      </c>
      <c r="AW96">
        <v>918.7</v>
      </c>
    </row>
    <row r="97" spans="14:49" x14ac:dyDescent="0.35">
      <c r="N97" s="3" t="str">
        <f t="shared" si="4"/>
        <v>1983Male5-9 years</v>
      </c>
      <c r="O97">
        <v>1983</v>
      </c>
      <c r="P97">
        <v>1983</v>
      </c>
      <c r="Q97" t="s">
        <v>122</v>
      </c>
      <c r="R97" s="1">
        <v>44325</v>
      </c>
      <c r="S97" t="s">
        <v>13</v>
      </c>
      <c r="T97" t="s">
        <v>14</v>
      </c>
      <c r="U97">
        <v>7</v>
      </c>
      <c r="V97">
        <v>8218065</v>
      </c>
      <c r="W97" t="s">
        <v>129</v>
      </c>
      <c r="AO97">
        <v>1982</v>
      </c>
      <c r="AP97">
        <v>1982</v>
      </c>
      <c r="AQ97" t="s">
        <v>11</v>
      </c>
      <c r="AR97" t="s">
        <v>12</v>
      </c>
      <c r="AS97" t="s">
        <v>25</v>
      </c>
      <c r="AT97" t="s">
        <v>26</v>
      </c>
      <c r="AU97">
        <v>190462</v>
      </c>
      <c r="AV97">
        <v>9145145</v>
      </c>
      <c r="AW97">
        <v>2082.6999999999998</v>
      </c>
    </row>
    <row r="98" spans="14:49" x14ac:dyDescent="0.35">
      <c r="N98" s="3" t="str">
        <f t="shared" si="4"/>
        <v>1983Female10-14 years</v>
      </c>
      <c r="O98">
        <v>1983</v>
      </c>
      <c r="P98">
        <v>1983</v>
      </c>
      <c r="Q98" t="s">
        <v>124</v>
      </c>
      <c r="R98" s="1">
        <v>44483</v>
      </c>
      <c r="S98" t="s">
        <v>11</v>
      </c>
      <c r="T98" t="s">
        <v>12</v>
      </c>
      <c r="U98">
        <v>50</v>
      </c>
      <c r="V98">
        <v>8729904</v>
      </c>
      <c r="W98">
        <v>0.6</v>
      </c>
      <c r="AO98">
        <v>1982</v>
      </c>
      <c r="AP98">
        <v>1982</v>
      </c>
      <c r="AQ98" t="s">
        <v>11</v>
      </c>
      <c r="AR98" t="s">
        <v>12</v>
      </c>
      <c r="AS98" t="s">
        <v>27</v>
      </c>
      <c r="AT98" t="s">
        <v>28</v>
      </c>
      <c r="AU98">
        <v>266022</v>
      </c>
      <c r="AV98">
        <v>5164276</v>
      </c>
      <c r="AW98">
        <v>5151.2</v>
      </c>
    </row>
    <row r="99" spans="14:49" x14ac:dyDescent="0.35">
      <c r="N99" s="3" t="str">
        <f t="shared" si="4"/>
        <v>1983Male10-14 years</v>
      </c>
      <c r="O99">
        <v>1983</v>
      </c>
      <c r="P99">
        <v>1983</v>
      </c>
      <c r="Q99" t="s">
        <v>124</v>
      </c>
      <c r="R99" s="1">
        <v>44483</v>
      </c>
      <c r="S99" t="s">
        <v>13</v>
      </c>
      <c r="T99" t="s">
        <v>14</v>
      </c>
      <c r="U99">
        <v>145</v>
      </c>
      <c r="V99">
        <v>9138622</v>
      </c>
      <c r="W99">
        <v>1.6</v>
      </c>
      <c r="AO99">
        <v>1982</v>
      </c>
      <c r="AP99">
        <v>1982</v>
      </c>
      <c r="AQ99" t="s">
        <v>11</v>
      </c>
      <c r="AR99" t="s">
        <v>12</v>
      </c>
      <c r="AS99" t="s">
        <v>29</v>
      </c>
      <c r="AT99" t="s">
        <v>30</v>
      </c>
      <c r="AU99">
        <v>238163</v>
      </c>
      <c r="AV99">
        <v>1720093</v>
      </c>
      <c r="AW99">
        <v>13845.9</v>
      </c>
    </row>
    <row r="100" spans="14:49" x14ac:dyDescent="0.35">
      <c r="N100" s="3" t="str">
        <f t="shared" si="4"/>
        <v>1983Female15-19 years</v>
      </c>
      <c r="O100">
        <v>1983</v>
      </c>
      <c r="P100">
        <v>1983</v>
      </c>
      <c r="Q100" t="s">
        <v>125</v>
      </c>
      <c r="R100" t="s">
        <v>126</v>
      </c>
      <c r="S100" t="s">
        <v>11</v>
      </c>
      <c r="T100" t="s">
        <v>12</v>
      </c>
      <c r="U100">
        <v>307</v>
      </c>
      <c r="V100">
        <v>9514903</v>
      </c>
      <c r="W100">
        <v>3.2</v>
      </c>
      <c r="AO100">
        <v>1982</v>
      </c>
      <c r="AP100">
        <v>1982</v>
      </c>
      <c r="AQ100" t="s">
        <v>11</v>
      </c>
      <c r="AR100" t="s">
        <v>12</v>
      </c>
      <c r="AS100" t="s">
        <v>31</v>
      </c>
      <c r="AT100" t="s">
        <v>32</v>
      </c>
      <c r="AU100">
        <v>251</v>
      </c>
      <c r="AV100" t="s">
        <v>33</v>
      </c>
      <c r="AW100" t="s">
        <v>33</v>
      </c>
    </row>
    <row r="101" spans="14:49" x14ac:dyDescent="0.35">
      <c r="N101" s="3" t="str">
        <f t="shared" si="4"/>
        <v>1983Male15-19 years</v>
      </c>
      <c r="O101">
        <v>1983</v>
      </c>
      <c r="P101">
        <v>1983</v>
      </c>
      <c r="Q101" t="s">
        <v>125</v>
      </c>
      <c r="R101" t="s">
        <v>126</v>
      </c>
      <c r="S101" t="s">
        <v>13</v>
      </c>
      <c r="T101" t="s">
        <v>14</v>
      </c>
      <c r="U101">
        <v>1370</v>
      </c>
      <c r="V101">
        <v>9873058</v>
      </c>
      <c r="W101">
        <v>13.9</v>
      </c>
      <c r="AO101">
        <v>1982</v>
      </c>
      <c r="AP101">
        <v>1982</v>
      </c>
      <c r="AQ101" t="s">
        <v>13</v>
      </c>
      <c r="AR101" t="s">
        <v>14</v>
      </c>
      <c r="AS101" t="s">
        <v>167</v>
      </c>
      <c r="AT101">
        <v>1</v>
      </c>
      <c r="AU101">
        <v>24073</v>
      </c>
      <c r="AV101">
        <v>1885676</v>
      </c>
      <c r="AW101">
        <v>1276.5999999999999</v>
      </c>
    </row>
    <row r="102" spans="14:49" x14ac:dyDescent="0.35">
      <c r="N102" s="3" t="str">
        <f t="shared" si="4"/>
        <v>1983Female20-24 years</v>
      </c>
      <c r="O102">
        <v>1983</v>
      </c>
      <c r="P102">
        <v>1983</v>
      </c>
      <c r="Q102" t="s">
        <v>127</v>
      </c>
      <c r="R102" t="s">
        <v>128</v>
      </c>
      <c r="S102" t="s">
        <v>11</v>
      </c>
      <c r="T102" t="s">
        <v>12</v>
      </c>
      <c r="U102">
        <v>557</v>
      </c>
      <c r="V102">
        <v>10762107</v>
      </c>
      <c r="W102">
        <v>5.2</v>
      </c>
      <c r="AO102">
        <v>1982</v>
      </c>
      <c r="AP102">
        <v>1982</v>
      </c>
      <c r="AQ102" t="s">
        <v>13</v>
      </c>
      <c r="AR102" t="s">
        <v>14</v>
      </c>
      <c r="AS102" t="s">
        <v>168</v>
      </c>
      <c r="AT102" s="1">
        <v>44200</v>
      </c>
      <c r="AU102">
        <v>4448</v>
      </c>
      <c r="AV102">
        <v>6945717</v>
      </c>
      <c r="AW102">
        <v>64</v>
      </c>
    </row>
    <row r="103" spans="14:49" x14ac:dyDescent="0.35">
      <c r="N103" s="3" t="str">
        <f t="shared" si="4"/>
        <v>1983Male20-24 years</v>
      </c>
      <c r="O103">
        <v>1983</v>
      </c>
      <c r="P103">
        <v>1983</v>
      </c>
      <c r="Q103" t="s">
        <v>127</v>
      </c>
      <c r="R103" t="s">
        <v>128</v>
      </c>
      <c r="S103" t="s">
        <v>13</v>
      </c>
      <c r="T103" t="s">
        <v>14</v>
      </c>
      <c r="U103">
        <v>2611</v>
      </c>
      <c r="V103">
        <v>10870176</v>
      </c>
      <c r="W103">
        <v>24</v>
      </c>
      <c r="AO103">
        <v>1982</v>
      </c>
      <c r="AP103">
        <v>1982</v>
      </c>
      <c r="AQ103" t="s">
        <v>13</v>
      </c>
      <c r="AR103" t="s">
        <v>14</v>
      </c>
      <c r="AS103" t="s">
        <v>122</v>
      </c>
      <c r="AT103" s="1">
        <v>44325</v>
      </c>
      <c r="AU103">
        <v>2686</v>
      </c>
      <c r="AV103">
        <v>8166741</v>
      </c>
      <c r="AW103">
        <v>32.9</v>
      </c>
    </row>
    <row r="104" spans="14:49" x14ac:dyDescent="0.35">
      <c r="N104" s="3" t="str">
        <f t="shared" si="4"/>
        <v>1983Female25-34 years</v>
      </c>
      <c r="O104">
        <v>1983</v>
      </c>
      <c r="P104">
        <v>1983</v>
      </c>
      <c r="Q104" t="s">
        <v>17</v>
      </c>
      <c r="R104" t="s">
        <v>18</v>
      </c>
      <c r="S104" t="s">
        <v>11</v>
      </c>
      <c r="T104" t="s">
        <v>12</v>
      </c>
      <c r="U104">
        <v>1321</v>
      </c>
      <c r="V104">
        <v>20196644</v>
      </c>
      <c r="W104">
        <v>6.5</v>
      </c>
      <c r="AO104">
        <v>1982</v>
      </c>
      <c r="AP104">
        <v>1982</v>
      </c>
      <c r="AQ104" t="s">
        <v>13</v>
      </c>
      <c r="AR104" t="s">
        <v>14</v>
      </c>
      <c r="AS104" t="s">
        <v>124</v>
      </c>
      <c r="AT104" s="1">
        <v>44483</v>
      </c>
      <c r="AU104">
        <v>3237</v>
      </c>
      <c r="AV104">
        <v>9277340</v>
      </c>
      <c r="AW104">
        <v>34.9</v>
      </c>
    </row>
    <row r="105" spans="14:49" x14ac:dyDescent="0.35">
      <c r="N105" s="3" t="str">
        <f t="shared" si="4"/>
        <v>1983Male25-34 years</v>
      </c>
      <c r="O105">
        <v>1983</v>
      </c>
      <c r="P105">
        <v>1983</v>
      </c>
      <c r="Q105" t="s">
        <v>17</v>
      </c>
      <c r="R105" t="s">
        <v>18</v>
      </c>
      <c r="S105" t="s">
        <v>13</v>
      </c>
      <c r="T105" t="s">
        <v>14</v>
      </c>
      <c r="U105">
        <v>5017</v>
      </c>
      <c r="V105">
        <v>20011113</v>
      </c>
      <c r="W105">
        <v>25.1</v>
      </c>
      <c r="AO105">
        <v>1982</v>
      </c>
      <c r="AP105">
        <v>1982</v>
      </c>
      <c r="AQ105" t="s">
        <v>13</v>
      </c>
      <c r="AR105" t="s">
        <v>14</v>
      </c>
      <c r="AS105" t="s">
        <v>125</v>
      </c>
      <c r="AT105" t="s">
        <v>126</v>
      </c>
      <c r="AU105">
        <v>12524</v>
      </c>
      <c r="AV105">
        <v>10153152</v>
      </c>
      <c r="AW105">
        <v>123.4</v>
      </c>
    </row>
    <row r="106" spans="14:49" x14ac:dyDescent="0.35">
      <c r="N106" s="3" t="str">
        <f t="shared" si="4"/>
        <v>1983Female35-44 years</v>
      </c>
      <c r="O106">
        <v>1983</v>
      </c>
      <c r="P106">
        <v>1983</v>
      </c>
      <c r="Q106" t="s">
        <v>19</v>
      </c>
      <c r="R106" t="s">
        <v>20</v>
      </c>
      <c r="S106" t="s">
        <v>11</v>
      </c>
      <c r="T106" t="s">
        <v>12</v>
      </c>
      <c r="U106">
        <v>1137</v>
      </c>
      <c r="V106">
        <v>14885248</v>
      </c>
      <c r="W106">
        <v>7.6</v>
      </c>
      <c r="AO106">
        <v>1982</v>
      </c>
      <c r="AP106">
        <v>1982</v>
      </c>
      <c r="AQ106" t="s">
        <v>13</v>
      </c>
      <c r="AR106" t="s">
        <v>14</v>
      </c>
      <c r="AS106" t="s">
        <v>127</v>
      </c>
      <c r="AT106" t="s">
        <v>128</v>
      </c>
      <c r="AU106">
        <v>18852</v>
      </c>
      <c r="AV106">
        <v>10877379</v>
      </c>
      <c r="AW106">
        <v>173.3</v>
      </c>
    </row>
    <row r="107" spans="14:49" x14ac:dyDescent="0.35">
      <c r="N107" s="3" t="str">
        <f t="shared" si="4"/>
        <v>1983Male35-44 years</v>
      </c>
      <c r="O107">
        <v>1983</v>
      </c>
      <c r="P107">
        <v>1983</v>
      </c>
      <c r="Q107" t="s">
        <v>19</v>
      </c>
      <c r="R107" t="s">
        <v>20</v>
      </c>
      <c r="S107" t="s">
        <v>13</v>
      </c>
      <c r="T107" t="s">
        <v>14</v>
      </c>
      <c r="U107">
        <v>3169</v>
      </c>
      <c r="V107">
        <v>14382059</v>
      </c>
      <c r="W107">
        <v>22</v>
      </c>
      <c r="AO107">
        <v>1982</v>
      </c>
      <c r="AP107">
        <v>1982</v>
      </c>
      <c r="AQ107" t="s">
        <v>13</v>
      </c>
      <c r="AR107" t="s">
        <v>14</v>
      </c>
      <c r="AS107" t="s">
        <v>17</v>
      </c>
      <c r="AT107" t="s">
        <v>18</v>
      </c>
      <c r="AU107">
        <v>35362</v>
      </c>
      <c r="AV107">
        <v>19595060</v>
      </c>
      <c r="AW107">
        <v>180.5</v>
      </c>
    </row>
    <row r="108" spans="14:49" x14ac:dyDescent="0.35">
      <c r="N108" s="3" t="str">
        <f t="shared" si="4"/>
        <v>1983Female45-54 years</v>
      </c>
      <c r="O108">
        <v>1983</v>
      </c>
      <c r="P108">
        <v>1983</v>
      </c>
      <c r="Q108" t="s">
        <v>21</v>
      </c>
      <c r="R108" t="s">
        <v>22</v>
      </c>
      <c r="S108" t="s">
        <v>11</v>
      </c>
      <c r="T108" t="s">
        <v>12</v>
      </c>
      <c r="U108">
        <v>1039</v>
      </c>
      <c r="V108">
        <v>11507048</v>
      </c>
      <c r="W108">
        <v>9</v>
      </c>
      <c r="AO108">
        <v>1982</v>
      </c>
      <c r="AP108">
        <v>1982</v>
      </c>
      <c r="AQ108" t="s">
        <v>13</v>
      </c>
      <c r="AR108" t="s">
        <v>14</v>
      </c>
      <c r="AS108" t="s">
        <v>19</v>
      </c>
      <c r="AT108" t="s">
        <v>20</v>
      </c>
      <c r="AU108">
        <v>37655</v>
      </c>
      <c r="AV108">
        <v>13766057</v>
      </c>
      <c r="AW108">
        <v>273.5</v>
      </c>
    </row>
    <row r="109" spans="14:49" x14ac:dyDescent="0.35">
      <c r="N109" s="3" t="str">
        <f t="shared" si="4"/>
        <v>1983Male45-54 years</v>
      </c>
      <c r="O109">
        <v>1983</v>
      </c>
      <c r="P109">
        <v>1983</v>
      </c>
      <c r="Q109" t="s">
        <v>21</v>
      </c>
      <c r="R109" t="s">
        <v>22</v>
      </c>
      <c r="S109" t="s">
        <v>13</v>
      </c>
      <c r="T109" t="s">
        <v>14</v>
      </c>
      <c r="U109">
        <v>2590</v>
      </c>
      <c r="V109">
        <v>10848423</v>
      </c>
      <c r="W109">
        <v>23.9</v>
      </c>
      <c r="AO109">
        <v>1982</v>
      </c>
      <c r="AP109">
        <v>1982</v>
      </c>
      <c r="AQ109" t="s">
        <v>13</v>
      </c>
      <c r="AR109" t="s">
        <v>14</v>
      </c>
      <c r="AS109" t="s">
        <v>21</v>
      </c>
      <c r="AT109" t="s">
        <v>22</v>
      </c>
      <c r="AU109">
        <v>78007</v>
      </c>
      <c r="AV109">
        <v>10868735</v>
      </c>
      <c r="AW109">
        <v>717.7</v>
      </c>
    </row>
    <row r="110" spans="14:49" x14ac:dyDescent="0.35">
      <c r="N110" s="3" t="str">
        <f t="shared" si="4"/>
        <v>1983Female55-64 years</v>
      </c>
      <c r="O110">
        <v>1983</v>
      </c>
      <c r="P110">
        <v>1983</v>
      </c>
      <c r="Q110" t="s">
        <v>23</v>
      </c>
      <c r="R110" t="s">
        <v>24</v>
      </c>
      <c r="S110" t="s">
        <v>11</v>
      </c>
      <c r="T110" t="s">
        <v>12</v>
      </c>
      <c r="U110">
        <v>989</v>
      </c>
      <c r="V110">
        <v>11759260</v>
      </c>
      <c r="W110">
        <v>8.4</v>
      </c>
      <c r="AO110">
        <v>1982</v>
      </c>
      <c r="AP110">
        <v>1982</v>
      </c>
      <c r="AQ110" t="s">
        <v>13</v>
      </c>
      <c r="AR110" t="s">
        <v>14</v>
      </c>
      <c r="AS110" t="s">
        <v>23</v>
      </c>
      <c r="AT110" t="s">
        <v>24</v>
      </c>
      <c r="AU110">
        <v>179322</v>
      </c>
      <c r="AV110">
        <v>10307563</v>
      </c>
      <c r="AW110">
        <v>1739.7</v>
      </c>
    </row>
    <row r="111" spans="14:49" x14ac:dyDescent="0.35">
      <c r="N111" s="3" t="str">
        <f t="shared" si="4"/>
        <v>1983Male55-64 years</v>
      </c>
      <c r="O111">
        <v>1983</v>
      </c>
      <c r="P111">
        <v>1983</v>
      </c>
      <c r="Q111" t="s">
        <v>23</v>
      </c>
      <c r="R111" t="s">
        <v>24</v>
      </c>
      <c r="S111" t="s">
        <v>13</v>
      </c>
      <c r="T111" t="s">
        <v>14</v>
      </c>
      <c r="U111">
        <v>2684</v>
      </c>
      <c r="V111">
        <v>10352622</v>
      </c>
      <c r="W111">
        <v>25.9</v>
      </c>
      <c r="AO111">
        <v>1982</v>
      </c>
      <c r="AP111">
        <v>1982</v>
      </c>
      <c r="AQ111" t="s">
        <v>13</v>
      </c>
      <c r="AR111" t="s">
        <v>14</v>
      </c>
      <c r="AS111" t="s">
        <v>25</v>
      </c>
      <c r="AT111" t="s">
        <v>26</v>
      </c>
      <c r="AU111">
        <v>275358</v>
      </c>
      <c r="AV111">
        <v>7002755</v>
      </c>
      <c r="AW111">
        <v>3932.1</v>
      </c>
    </row>
    <row r="112" spans="14:49" x14ac:dyDescent="0.35">
      <c r="N112" s="3" t="str">
        <f t="shared" si="4"/>
        <v>1983Female65-74 years</v>
      </c>
      <c r="O112">
        <v>1983</v>
      </c>
      <c r="P112">
        <v>1983</v>
      </c>
      <c r="Q112" t="s">
        <v>25</v>
      </c>
      <c r="R112" t="s">
        <v>26</v>
      </c>
      <c r="S112" t="s">
        <v>11</v>
      </c>
      <c r="T112" t="s">
        <v>12</v>
      </c>
      <c r="U112">
        <v>677</v>
      </c>
      <c r="V112">
        <v>9287321</v>
      </c>
      <c r="W112">
        <v>7.3</v>
      </c>
      <c r="AO112">
        <v>1982</v>
      </c>
      <c r="AP112">
        <v>1982</v>
      </c>
      <c r="AQ112" t="s">
        <v>13</v>
      </c>
      <c r="AR112" t="s">
        <v>14</v>
      </c>
      <c r="AS112" t="s">
        <v>27</v>
      </c>
      <c r="AT112" t="s">
        <v>28</v>
      </c>
      <c r="AU112">
        <v>255937</v>
      </c>
      <c r="AV112">
        <v>3038598</v>
      </c>
      <c r="AW112">
        <v>8422.9</v>
      </c>
    </row>
    <row r="113" spans="14:49" x14ac:dyDescent="0.35">
      <c r="N113" s="3" t="str">
        <f t="shared" si="4"/>
        <v>1983Male65-74 years</v>
      </c>
      <c r="O113">
        <v>1983</v>
      </c>
      <c r="P113">
        <v>1983</v>
      </c>
      <c r="Q113" t="s">
        <v>25</v>
      </c>
      <c r="R113" t="s">
        <v>26</v>
      </c>
      <c r="S113" t="s">
        <v>13</v>
      </c>
      <c r="T113" t="s">
        <v>14</v>
      </c>
      <c r="U113">
        <v>2247</v>
      </c>
      <c r="V113">
        <v>7126115</v>
      </c>
      <c r="W113">
        <v>31.5</v>
      </c>
      <c r="AO113">
        <v>1982</v>
      </c>
      <c r="AP113">
        <v>1982</v>
      </c>
      <c r="AQ113" t="s">
        <v>13</v>
      </c>
      <c r="AR113" t="s">
        <v>14</v>
      </c>
      <c r="AS113" t="s">
        <v>29</v>
      </c>
      <c r="AT113" t="s">
        <v>30</v>
      </c>
      <c r="AU113">
        <v>128564</v>
      </c>
      <c r="AV113">
        <v>716614</v>
      </c>
      <c r="AW113">
        <v>17940.5</v>
      </c>
    </row>
    <row r="114" spans="14:49" x14ac:dyDescent="0.35">
      <c r="N114" s="3" t="str">
        <f t="shared" si="4"/>
        <v>1983Female75-84 years</v>
      </c>
      <c r="O114">
        <v>1983</v>
      </c>
      <c r="P114">
        <v>1983</v>
      </c>
      <c r="Q114" t="s">
        <v>27</v>
      </c>
      <c r="R114" t="s">
        <v>28</v>
      </c>
      <c r="S114" t="s">
        <v>11</v>
      </c>
      <c r="T114" t="s">
        <v>12</v>
      </c>
      <c r="U114">
        <v>336</v>
      </c>
      <c r="V114">
        <v>5307864</v>
      </c>
      <c r="W114">
        <v>6.3</v>
      </c>
      <c r="AO114">
        <v>1982</v>
      </c>
      <c r="AP114">
        <v>1982</v>
      </c>
      <c r="AQ114" t="s">
        <v>13</v>
      </c>
      <c r="AR114" t="s">
        <v>14</v>
      </c>
      <c r="AS114" t="s">
        <v>31</v>
      </c>
      <c r="AT114" t="s">
        <v>32</v>
      </c>
      <c r="AU114">
        <v>415</v>
      </c>
      <c r="AV114" t="s">
        <v>33</v>
      </c>
      <c r="AW114" t="s">
        <v>33</v>
      </c>
    </row>
    <row r="115" spans="14:49" x14ac:dyDescent="0.35">
      <c r="N115" s="3" t="str">
        <f t="shared" si="4"/>
        <v>1983Male75-84 years</v>
      </c>
      <c r="O115">
        <v>1983</v>
      </c>
      <c r="P115">
        <v>1983</v>
      </c>
      <c r="Q115" t="s">
        <v>27</v>
      </c>
      <c r="R115" t="s">
        <v>28</v>
      </c>
      <c r="S115" t="s">
        <v>13</v>
      </c>
      <c r="T115" t="s">
        <v>14</v>
      </c>
      <c r="U115">
        <v>1535</v>
      </c>
      <c r="V115">
        <v>3120938</v>
      </c>
      <c r="W115">
        <v>49.2</v>
      </c>
      <c r="AO115">
        <v>1983</v>
      </c>
      <c r="AP115">
        <v>1983</v>
      </c>
      <c r="AQ115" t="s">
        <v>11</v>
      </c>
      <c r="AR115" t="s">
        <v>12</v>
      </c>
      <c r="AS115" t="s">
        <v>167</v>
      </c>
      <c r="AT115">
        <v>1</v>
      </c>
      <c r="AU115">
        <v>17658</v>
      </c>
      <c r="AV115">
        <v>1773380</v>
      </c>
      <c r="AW115">
        <v>995.7</v>
      </c>
    </row>
    <row r="116" spans="14:49" x14ac:dyDescent="0.35">
      <c r="N116" s="3" t="str">
        <f t="shared" si="4"/>
        <v>1983Female85+ years</v>
      </c>
      <c r="O116">
        <v>1983</v>
      </c>
      <c r="P116">
        <v>1983</v>
      </c>
      <c r="Q116" t="s">
        <v>29</v>
      </c>
      <c r="R116" t="s">
        <v>30</v>
      </c>
      <c r="S116" t="s">
        <v>11</v>
      </c>
      <c r="T116" t="s">
        <v>12</v>
      </c>
      <c r="U116">
        <v>92</v>
      </c>
      <c r="V116">
        <v>1786108</v>
      </c>
      <c r="W116">
        <v>5.2</v>
      </c>
      <c r="AO116">
        <v>1983</v>
      </c>
      <c r="AP116">
        <v>1983</v>
      </c>
      <c r="AQ116" t="s">
        <v>11</v>
      </c>
      <c r="AR116" t="s">
        <v>12</v>
      </c>
      <c r="AS116" t="s">
        <v>168</v>
      </c>
      <c r="AT116" s="1">
        <v>44200</v>
      </c>
      <c r="AU116">
        <v>3289</v>
      </c>
      <c r="AV116">
        <v>6792063</v>
      </c>
      <c r="AW116">
        <v>48.4</v>
      </c>
    </row>
    <row r="117" spans="14:49" x14ac:dyDescent="0.35">
      <c r="N117" s="3" t="str">
        <f t="shared" si="4"/>
        <v>1983Male85+ years</v>
      </c>
      <c r="O117">
        <v>1983</v>
      </c>
      <c r="P117">
        <v>1983</v>
      </c>
      <c r="Q117" t="s">
        <v>29</v>
      </c>
      <c r="R117" t="s">
        <v>30</v>
      </c>
      <c r="S117" t="s">
        <v>13</v>
      </c>
      <c r="T117" t="s">
        <v>14</v>
      </c>
      <c r="U117">
        <v>397</v>
      </c>
      <c r="V117">
        <v>732327</v>
      </c>
      <c r="W117">
        <v>54.2</v>
      </c>
      <c r="AO117">
        <v>1983</v>
      </c>
      <c r="AP117">
        <v>1983</v>
      </c>
      <c r="AQ117" t="s">
        <v>11</v>
      </c>
      <c r="AR117" t="s">
        <v>12</v>
      </c>
      <c r="AS117" t="s">
        <v>122</v>
      </c>
      <c r="AT117" s="1">
        <v>44325</v>
      </c>
      <c r="AU117">
        <v>1727</v>
      </c>
      <c r="AV117">
        <v>7835186</v>
      </c>
      <c r="AW117">
        <v>22</v>
      </c>
    </row>
    <row r="118" spans="14:49" x14ac:dyDescent="0.35">
      <c r="N118" s="3" t="str">
        <f t="shared" si="4"/>
        <v>1983FemaleNot Stated</v>
      </c>
      <c r="O118">
        <v>1983</v>
      </c>
      <c r="P118">
        <v>1983</v>
      </c>
      <c r="Q118" t="s">
        <v>31</v>
      </c>
      <c r="R118" t="s">
        <v>32</v>
      </c>
      <c r="S118" t="s">
        <v>11</v>
      </c>
      <c r="T118" t="s">
        <v>12</v>
      </c>
      <c r="U118">
        <v>1</v>
      </c>
      <c r="V118" t="s">
        <v>33</v>
      </c>
      <c r="W118" t="s">
        <v>33</v>
      </c>
      <c r="AO118">
        <v>1983</v>
      </c>
      <c r="AP118">
        <v>1983</v>
      </c>
      <c r="AQ118" t="s">
        <v>11</v>
      </c>
      <c r="AR118" t="s">
        <v>12</v>
      </c>
      <c r="AS118" t="s">
        <v>124</v>
      </c>
      <c r="AT118" s="1">
        <v>44483</v>
      </c>
      <c r="AU118">
        <v>1761</v>
      </c>
      <c r="AV118">
        <v>8729904</v>
      </c>
      <c r="AW118">
        <v>20.2</v>
      </c>
    </row>
    <row r="119" spans="14:49" x14ac:dyDescent="0.35">
      <c r="N119" s="3" t="str">
        <f t="shared" si="4"/>
        <v>1983MaleNot Stated</v>
      </c>
      <c r="O119">
        <v>1983</v>
      </c>
      <c r="P119">
        <v>1983</v>
      </c>
      <c r="Q119" t="s">
        <v>31</v>
      </c>
      <c r="R119" t="s">
        <v>32</v>
      </c>
      <c r="S119" t="s">
        <v>13</v>
      </c>
      <c r="T119" t="s">
        <v>14</v>
      </c>
      <c r="U119">
        <v>14</v>
      </c>
      <c r="V119" t="s">
        <v>33</v>
      </c>
      <c r="W119" t="s">
        <v>33</v>
      </c>
      <c r="AO119">
        <v>1983</v>
      </c>
      <c r="AP119">
        <v>1983</v>
      </c>
      <c r="AQ119" t="s">
        <v>11</v>
      </c>
      <c r="AR119" t="s">
        <v>12</v>
      </c>
      <c r="AS119" t="s">
        <v>125</v>
      </c>
      <c r="AT119" t="s">
        <v>126</v>
      </c>
      <c r="AU119">
        <v>4355</v>
      </c>
      <c r="AV119">
        <v>9514903</v>
      </c>
      <c r="AW119">
        <v>45.8</v>
      </c>
    </row>
    <row r="120" spans="14:49" x14ac:dyDescent="0.35">
      <c r="N120" s="3" t="str">
        <f t="shared" si="4"/>
        <v>1984Female5-9 years</v>
      </c>
      <c r="O120">
        <v>1984</v>
      </c>
      <c r="P120">
        <v>1984</v>
      </c>
      <c r="Q120" t="s">
        <v>122</v>
      </c>
      <c r="R120" s="1">
        <v>44325</v>
      </c>
      <c r="S120" t="s">
        <v>11</v>
      </c>
      <c r="T120" t="s">
        <v>12</v>
      </c>
      <c r="U120">
        <v>1</v>
      </c>
      <c r="V120">
        <v>7974670</v>
      </c>
      <c r="W120" t="s">
        <v>123</v>
      </c>
      <c r="AO120">
        <v>1983</v>
      </c>
      <c r="AP120">
        <v>1983</v>
      </c>
      <c r="AQ120" t="s">
        <v>11</v>
      </c>
      <c r="AR120" t="s">
        <v>12</v>
      </c>
      <c r="AS120" t="s">
        <v>127</v>
      </c>
      <c r="AT120" t="s">
        <v>128</v>
      </c>
      <c r="AU120">
        <v>5880</v>
      </c>
      <c r="AV120">
        <v>10762107</v>
      </c>
      <c r="AW120">
        <v>54.6</v>
      </c>
    </row>
    <row r="121" spans="14:49" x14ac:dyDescent="0.35">
      <c r="N121" s="3" t="str">
        <f t="shared" si="4"/>
        <v>1984Male5-9 years</v>
      </c>
      <c r="O121">
        <v>1984</v>
      </c>
      <c r="P121">
        <v>1984</v>
      </c>
      <c r="Q121" t="s">
        <v>122</v>
      </c>
      <c r="R121" s="1">
        <v>44325</v>
      </c>
      <c r="S121" t="s">
        <v>13</v>
      </c>
      <c r="T121" t="s">
        <v>14</v>
      </c>
      <c r="U121">
        <v>6</v>
      </c>
      <c r="V121">
        <v>8363255</v>
      </c>
      <c r="W121" t="s">
        <v>129</v>
      </c>
      <c r="AO121">
        <v>1983</v>
      </c>
      <c r="AP121">
        <v>1983</v>
      </c>
      <c r="AQ121" t="s">
        <v>11</v>
      </c>
      <c r="AR121" t="s">
        <v>12</v>
      </c>
      <c r="AS121" t="s">
        <v>17</v>
      </c>
      <c r="AT121" t="s">
        <v>18</v>
      </c>
      <c r="AU121">
        <v>13934</v>
      </c>
      <c r="AV121">
        <v>20196644</v>
      </c>
      <c r="AW121">
        <v>69</v>
      </c>
    </row>
    <row r="122" spans="14:49" x14ac:dyDescent="0.35">
      <c r="N122" s="3" t="str">
        <f t="shared" si="4"/>
        <v>1984Female10-14 years</v>
      </c>
      <c r="O122">
        <v>1984</v>
      </c>
      <c r="P122">
        <v>1984</v>
      </c>
      <c r="Q122" t="s">
        <v>124</v>
      </c>
      <c r="R122" s="1">
        <v>44483</v>
      </c>
      <c r="S122" t="s">
        <v>11</v>
      </c>
      <c r="T122" t="s">
        <v>12</v>
      </c>
      <c r="U122">
        <v>54</v>
      </c>
      <c r="V122">
        <v>8520132</v>
      </c>
      <c r="W122">
        <v>0.6</v>
      </c>
      <c r="AO122">
        <v>1983</v>
      </c>
      <c r="AP122">
        <v>1983</v>
      </c>
      <c r="AQ122" t="s">
        <v>11</v>
      </c>
      <c r="AR122" t="s">
        <v>12</v>
      </c>
      <c r="AS122" t="s">
        <v>19</v>
      </c>
      <c r="AT122" t="s">
        <v>20</v>
      </c>
      <c r="AU122">
        <v>20961</v>
      </c>
      <c r="AV122">
        <v>14885248</v>
      </c>
      <c r="AW122">
        <v>140.80000000000001</v>
      </c>
    </row>
    <row r="123" spans="14:49" x14ac:dyDescent="0.35">
      <c r="N123" s="3" t="str">
        <f t="shared" si="4"/>
        <v>1984Male10-14 years</v>
      </c>
      <c r="O123">
        <v>1984</v>
      </c>
      <c r="P123">
        <v>1984</v>
      </c>
      <c r="Q123" t="s">
        <v>124</v>
      </c>
      <c r="R123" s="1">
        <v>44483</v>
      </c>
      <c r="S123" t="s">
        <v>13</v>
      </c>
      <c r="T123" t="s">
        <v>14</v>
      </c>
      <c r="U123">
        <v>171</v>
      </c>
      <c r="V123">
        <v>8930143</v>
      </c>
      <c r="W123">
        <v>1.9</v>
      </c>
      <c r="AO123">
        <v>1983</v>
      </c>
      <c r="AP123">
        <v>1983</v>
      </c>
      <c r="AQ123" t="s">
        <v>11</v>
      </c>
      <c r="AR123" t="s">
        <v>12</v>
      </c>
      <c r="AS123" t="s">
        <v>21</v>
      </c>
      <c r="AT123" t="s">
        <v>22</v>
      </c>
      <c r="AU123">
        <v>44495</v>
      </c>
      <c r="AV123">
        <v>11507048</v>
      </c>
      <c r="AW123">
        <v>386.7</v>
      </c>
    </row>
    <row r="124" spans="14:49" x14ac:dyDescent="0.35">
      <c r="N124" s="3" t="str">
        <f t="shared" si="4"/>
        <v>1984Female15-19 years</v>
      </c>
      <c r="O124">
        <v>1984</v>
      </c>
      <c r="P124">
        <v>1984</v>
      </c>
      <c r="Q124" t="s">
        <v>125</v>
      </c>
      <c r="R124" t="s">
        <v>126</v>
      </c>
      <c r="S124" t="s">
        <v>11</v>
      </c>
      <c r="T124" t="s">
        <v>12</v>
      </c>
      <c r="U124">
        <v>327</v>
      </c>
      <c r="V124">
        <v>9287144</v>
      </c>
      <c r="W124">
        <v>3.5</v>
      </c>
      <c r="AO124">
        <v>1983</v>
      </c>
      <c r="AP124">
        <v>1983</v>
      </c>
      <c r="AQ124" t="s">
        <v>11</v>
      </c>
      <c r="AR124" t="s">
        <v>12</v>
      </c>
      <c r="AS124" t="s">
        <v>23</v>
      </c>
      <c r="AT124" t="s">
        <v>24</v>
      </c>
      <c r="AU124">
        <v>109132</v>
      </c>
      <c r="AV124">
        <v>11759260</v>
      </c>
      <c r="AW124">
        <v>928.1</v>
      </c>
    </row>
    <row r="125" spans="14:49" x14ac:dyDescent="0.35">
      <c r="N125" s="3" t="str">
        <f t="shared" si="4"/>
        <v>1984Male15-19 years</v>
      </c>
      <c r="O125">
        <v>1984</v>
      </c>
      <c r="P125">
        <v>1984</v>
      </c>
      <c r="Q125" t="s">
        <v>125</v>
      </c>
      <c r="R125" t="s">
        <v>126</v>
      </c>
      <c r="S125" t="s">
        <v>13</v>
      </c>
      <c r="T125" t="s">
        <v>14</v>
      </c>
      <c r="U125">
        <v>1365</v>
      </c>
      <c r="V125">
        <v>9643487</v>
      </c>
      <c r="W125">
        <v>14.2</v>
      </c>
      <c r="AO125">
        <v>1983</v>
      </c>
      <c r="AP125">
        <v>1983</v>
      </c>
      <c r="AQ125" t="s">
        <v>11</v>
      </c>
      <c r="AR125" t="s">
        <v>12</v>
      </c>
      <c r="AS125" t="s">
        <v>25</v>
      </c>
      <c r="AT125" t="s">
        <v>26</v>
      </c>
      <c r="AU125">
        <v>194706</v>
      </c>
      <c r="AV125">
        <v>9287321</v>
      </c>
      <c r="AW125">
        <v>2096.5</v>
      </c>
    </row>
    <row r="126" spans="14:49" x14ac:dyDescent="0.35">
      <c r="N126" s="3" t="str">
        <f t="shared" si="4"/>
        <v>1984Female20-24 years</v>
      </c>
      <c r="O126">
        <v>1984</v>
      </c>
      <c r="P126">
        <v>1984</v>
      </c>
      <c r="Q126" t="s">
        <v>127</v>
      </c>
      <c r="R126" t="s">
        <v>128</v>
      </c>
      <c r="S126" t="s">
        <v>11</v>
      </c>
      <c r="T126" t="s">
        <v>12</v>
      </c>
      <c r="U126">
        <v>550</v>
      </c>
      <c r="V126">
        <v>10686729</v>
      </c>
      <c r="W126">
        <v>5.0999999999999996</v>
      </c>
      <c r="AO126">
        <v>1983</v>
      </c>
      <c r="AP126">
        <v>1983</v>
      </c>
      <c r="AQ126" t="s">
        <v>11</v>
      </c>
      <c r="AR126" t="s">
        <v>12</v>
      </c>
      <c r="AS126" t="s">
        <v>27</v>
      </c>
      <c r="AT126" t="s">
        <v>28</v>
      </c>
      <c r="AU126">
        <v>274457</v>
      </c>
      <c r="AV126">
        <v>5307864</v>
      </c>
      <c r="AW126">
        <v>5170.8</v>
      </c>
    </row>
    <row r="127" spans="14:49" x14ac:dyDescent="0.35">
      <c r="N127" s="3" t="str">
        <f t="shared" si="4"/>
        <v>1984Male20-24 years</v>
      </c>
      <c r="O127">
        <v>1984</v>
      </c>
      <c r="P127">
        <v>1984</v>
      </c>
      <c r="Q127" t="s">
        <v>127</v>
      </c>
      <c r="R127" t="s">
        <v>128</v>
      </c>
      <c r="S127" t="s">
        <v>13</v>
      </c>
      <c r="T127" t="s">
        <v>14</v>
      </c>
      <c r="U127">
        <v>2784</v>
      </c>
      <c r="V127">
        <v>10842654</v>
      </c>
      <c r="W127">
        <v>25.7</v>
      </c>
      <c r="AO127">
        <v>1983</v>
      </c>
      <c r="AP127">
        <v>1983</v>
      </c>
      <c r="AQ127" t="s">
        <v>11</v>
      </c>
      <c r="AR127" t="s">
        <v>12</v>
      </c>
      <c r="AS127" t="s">
        <v>29</v>
      </c>
      <c r="AT127" t="s">
        <v>30</v>
      </c>
      <c r="AU127">
        <v>254712</v>
      </c>
      <c r="AV127">
        <v>1786108</v>
      </c>
      <c r="AW127">
        <v>14260.7</v>
      </c>
    </row>
    <row r="128" spans="14:49" x14ac:dyDescent="0.35">
      <c r="N128" s="3" t="str">
        <f t="shared" si="4"/>
        <v>1984Female25-34 years</v>
      </c>
      <c r="O128">
        <v>1984</v>
      </c>
      <c r="P128">
        <v>1984</v>
      </c>
      <c r="Q128" t="s">
        <v>17</v>
      </c>
      <c r="R128" t="s">
        <v>18</v>
      </c>
      <c r="S128" t="s">
        <v>11</v>
      </c>
      <c r="T128" t="s">
        <v>12</v>
      </c>
      <c r="U128">
        <v>1267</v>
      </c>
      <c r="V128">
        <v>20551865</v>
      </c>
      <c r="W128">
        <v>6.2</v>
      </c>
      <c r="AO128">
        <v>1983</v>
      </c>
      <c r="AP128">
        <v>1983</v>
      </c>
      <c r="AQ128" t="s">
        <v>11</v>
      </c>
      <c r="AR128" t="s">
        <v>12</v>
      </c>
      <c r="AS128" t="s">
        <v>31</v>
      </c>
      <c r="AT128" t="s">
        <v>32</v>
      </c>
      <c r="AU128">
        <v>211</v>
      </c>
      <c r="AV128" t="s">
        <v>33</v>
      </c>
      <c r="AW128" t="s">
        <v>33</v>
      </c>
    </row>
    <row r="129" spans="14:49" x14ac:dyDescent="0.35">
      <c r="N129" s="3" t="str">
        <f t="shared" si="4"/>
        <v>1984Male25-34 years</v>
      </c>
      <c r="O129">
        <v>1984</v>
      </c>
      <c r="P129">
        <v>1984</v>
      </c>
      <c r="Q129" t="s">
        <v>17</v>
      </c>
      <c r="R129" t="s">
        <v>18</v>
      </c>
      <c r="S129" t="s">
        <v>13</v>
      </c>
      <c r="T129" t="s">
        <v>14</v>
      </c>
      <c r="U129">
        <v>5125</v>
      </c>
      <c r="V129">
        <v>20409888</v>
      </c>
      <c r="W129">
        <v>25.1</v>
      </c>
      <c r="AO129">
        <v>1983</v>
      </c>
      <c r="AP129">
        <v>1983</v>
      </c>
      <c r="AQ129" t="s">
        <v>13</v>
      </c>
      <c r="AR129" t="s">
        <v>14</v>
      </c>
      <c r="AS129" t="s">
        <v>167</v>
      </c>
      <c r="AT129">
        <v>1</v>
      </c>
      <c r="AU129">
        <v>22969</v>
      </c>
      <c r="AV129">
        <v>1865553</v>
      </c>
      <c r="AW129">
        <v>1231.2</v>
      </c>
    </row>
    <row r="130" spans="14:49" x14ac:dyDescent="0.35">
      <c r="N130" s="3" t="str">
        <f t="shared" si="4"/>
        <v>1984Female35-44 years</v>
      </c>
      <c r="O130">
        <v>1984</v>
      </c>
      <c r="P130">
        <v>1984</v>
      </c>
      <c r="Q130" t="s">
        <v>19</v>
      </c>
      <c r="R130" t="s">
        <v>20</v>
      </c>
      <c r="S130" t="s">
        <v>11</v>
      </c>
      <c r="T130" t="s">
        <v>12</v>
      </c>
      <c r="U130">
        <v>1201</v>
      </c>
      <c r="V130">
        <v>15505540</v>
      </c>
      <c r="W130">
        <v>7.7</v>
      </c>
      <c r="AO130">
        <v>1983</v>
      </c>
      <c r="AP130">
        <v>1983</v>
      </c>
      <c r="AQ130" t="s">
        <v>13</v>
      </c>
      <c r="AR130" t="s">
        <v>14</v>
      </c>
      <c r="AS130" t="s">
        <v>168</v>
      </c>
      <c r="AT130" s="1">
        <v>44200</v>
      </c>
      <c r="AU130">
        <v>4512</v>
      </c>
      <c r="AV130">
        <v>7105636</v>
      </c>
      <c r="AW130">
        <v>63.5</v>
      </c>
    </row>
    <row r="131" spans="14:49" x14ac:dyDescent="0.35">
      <c r="N131" s="3" t="str">
        <f t="shared" si="4"/>
        <v>1984Male35-44 years</v>
      </c>
      <c r="O131">
        <v>1984</v>
      </c>
      <c r="P131">
        <v>1984</v>
      </c>
      <c r="Q131" t="s">
        <v>19</v>
      </c>
      <c r="R131" t="s">
        <v>20</v>
      </c>
      <c r="S131" t="s">
        <v>13</v>
      </c>
      <c r="T131" t="s">
        <v>14</v>
      </c>
      <c r="U131">
        <v>3401</v>
      </c>
      <c r="V131">
        <v>14997393</v>
      </c>
      <c r="W131">
        <v>22.7</v>
      </c>
      <c r="AO131">
        <v>1983</v>
      </c>
      <c r="AP131">
        <v>1983</v>
      </c>
      <c r="AQ131" t="s">
        <v>13</v>
      </c>
      <c r="AR131" t="s">
        <v>14</v>
      </c>
      <c r="AS131" t="s">
        <v>122</v>
      </c>
      <c r="AT131" s="1">
        <v>44325</v>
      </c>
      <c r="AU131">
        <v>2532</v>
      </c>
      <c r="AV131">
        <v>8218065</v>
      </c>
      <c r="AW131">
        <v>30.8</v>
      </c>
    </row>
    <row r="132" spans="14:49" x14ac:dyDescent="0.35">
      <c r="N132" s="3" t="str">
        <f t="shared" ref="N132:N195" si="5">O132&amp;S132&amp;Q132</f>
        <v>1984Female45-54 years</v>
      </c>
      <c r="O132">
        <v>1984</v>
      </c>
      <c r="P132">
        <v>1984</v>
      </c>
      <c r="Q132" t="s">
        <v>21</v>
      </c>
      <c r="R132" t="s">
        <v>22</v>
      </c>
      <c r="S132" t="s">
        <v>11</v>
      </c>
      <c r="T132" t="s">
        <v>12</v>
      </c>
      <c r="U132">
        <v>1066</v>
      </c>
      <c r="V132">
        <v>11510370</v>
      </c>
      <c r="W132">
        <v>9.3000000000000007</v>
      </c>
      <c r="AO132">
        <v>1983</v>
      </c>
      <c r="AP132">
        <v>1983</v>
      </c>
      <c r="AQ132" t="s">
        <v>13</v>
      </c>
      <c r="AR132" t="s">
        <v>14</v>
      </c>
      <c r="AS132" t="s">
        <v>124</v>
      </c>
      <c r="AT132" s="1">
        <v>44483</v>
      </c>
      <c r="AU132">
        <v>3123</v>
      </c>
      <c r="AV132">
        <v>9138622</v>
      </c>
      <c r="AW132">
        <v>34.200000000000003</v>
      </c>
    </row>
    <row r="133" spans="14:49" x14ac:dyDescent="0.35">
      <c r="N133" s="3" t="str">
        <f t="shared" si="5"/>
        <v>1984Male45-54 years</v>
      </c>
      <c r="O133">
        <v>1984</v>
      </c>
      <c r="P133">
        <v>1984</v>
      </c>
      <c r="Q133" t="s">
        <v>21</v>
      </c>
      <c r="R133" t="s">
        <v>22</v>
      </c>
      <c r="S133" t="s">
        <v>13</v>
      </c>
      <c r="T133" t="s">
        <v>14</v>
      </c>
      <c r="U133">
        <v>2582</v>
      </c>
      <c r="V133">
        <v>10875053</v>
      </c>
      <c r="W133">
        <v>23.7</v>
      </c>
      <c r="AO133">
        <v>1983</v>
      </c>
      <c r="AP133">
        <v>1983</v>
      </c>
      <c r="AQ133" t="s">
        <v>13</v>
      </c>
      <c r="AR133" t="s">
        <v>14</v>
      </c>
      <c r="AS133" t="s">
        <v>125</v>
      </c>
      <c r="AT133" t="s">
        <v>126</v>
      </c>
      <c r="AU133">
        <v>11362</v>
      </c>
      <c r="AV133">
        <v>9873058</v>
      </c>
      <c r="AW133">
        <v>115.1</v>
      </c>
    </row>
    <row r="134" spans="14:49" x14ac:dyDescent="0.35">
      <c r="N134" s="3" t="str">
        <f t="shared" si="5"/>
        <v>1984Female55-64 years</v>
      </c>
      <c r="O134">
        <v>1984</v>
      </c>
      <c r="P134">
        <v>1984</v>
      </c>
      <c r="Q134" t="s">
        <v>23</v>
      </c>
      <c r="R134" t="s">
        <v>24</v>
      </c>
      <c r="S134" t="s">
        <v>11</v>
      </c>
      <c r="T134" t="s">
        <v>12</v>
      </c>
      <c r="U134">
        <v>1006</v>
      </c>
      <c r="V134">
        <v>11772191</v>
      </c>
      <c r="W134">
        <v>8.5</v>
      </c>
      <c r="AO134">
        <v>1983</v>
      </c>
      <c r="AP134">
        <v>1983</v>
      </c>
      <c r="AQ134" t="s">
        <v>13</v>
      </c>
      <c r="AR134" t="s">
        <v>14</v>
      </c>
      <c r="AS134" t="s">
        <v>127</v>
      </c>
      <c r="AT134" t="s">
        <v>128</v>
      </c>
      <c r="AU134">
        <v>17485</v>
      </c>
      <c r="AV134">
        <v>10870176</v>
      </c>
      <c r="AW134">
        <v>160.9</v>
      </c>
    </row>
    <row r="135" spans="14:49" x14ac:dyDescent="0.35">
      <c r="N135" s="3" t="str">
        <f t="shared" si="5"/>
        <v>1984Male55-64 years</v>
      </c>
      <c r="O135">
        <v>1984</v>
      </c>
      <c r="P135">
        <v>1984</v>
      </c>
      <c r="Q135" t="s">
        <v>23</v>
      </c>
      <c r="R135" t="s">
        <v>24</v>
      </c>
      <c r="S135" t="s">
        <v>13</v>
      </c>
      <c r="T135" t="s">
        <v>14</v>
      </c>
      <c r="U135">
        <v>2844</v>
      </c>
      <c r="V135">
        <v>10381976</v>
      </c>
      <c r="W135">
        <v>27.4</v>
      </c>
      <c r="AO135">
        <v>1983</v>
      </c>
      <c r="AP135">
        <v>1983</v>
      </c>
      <c r="AQ135" t="s">
        <v>13</v>
      </c>
      <c r="AR135" t="s">
        <v>14</v>
      </c>
      <c r="AS135" t="s">
        <v>17</v>
      </c>
      <c r="AT135" t="s">
        <v>18</v>
      </c>
      <c r="AU135">
        <v>34848</v>
      </c>
      <c r="AV135">
        <v>20011113</v>
      </c>
      <c r="AW135">
        <v>174.1</v>
      </c>
    </row>
    <row r="136" spans="14:49" x14ac:dyDescent="0.35">
      <c r="N136" s="3" t="str">
        <f t="shared" si="5"/>
        <v>1984Female65-74 years</v>
      </c>
      <c r="O136">
        <v>1984</v>
      </c>
      <c r="P136">
        <v>1984</v>
      </c>
      <c r="Q136" t="s">
        <v>25</v>
      </c>
      <c r="R136" t="s">
        <v>26</v>
      </c>
      <c r="S136" t="s">
        <v>11</v>
      </c>
      <c r="T136" t="s">
        <v>12</v>
      </c>
      <c r="U136">
        <v>690</v>
      </c>
      <c r="V136">
        <v>9401244</v>
      </c>
      <c r="W136">
        <v>7.3</v>
      </c>
      <c r="AO136">
        <v>1983</v>
      </c>
      <c r="AP136">
        <v>1983</v>
      </c>
      <c r="AQ136" t="s">
        <v>13</v>
      </c>
      <c r="AR136" t="s">
        <v>14</v>
      </c>
      <c r="AS136" t="s">
        <v>19</v>
      </c>
      <c r="AT136" t="s">
        <v>20</v>
      </c>
      <c r="AU136">
        <v>38388</v>
      </c>
      <c r="AV136">
        <v>14382059</v>
      </c>
      <c r="AW136">
        <v>266.89999999999998</v>
      </c>
    </row>
    <row r="137" spans="14:49" x14ac:dyDescent="0.35">
      <c r="N137" s="3" t="str">
        <f t="shared" si="5"/>
        <v>1984Male65-74 years</v>
      </c>
      <c r="O137">
        <v>1984</v>
      </c>
      <c r="P137">
        <v>1984</v>
      </c>
      <c r="Q137" t="s">
        <v>25</v>
      </c>
      <c r="R137" t="s">
        <v>26</v>
      </c>
      <c r="S137" t="s">
        <v>13</v>
      </c>
      <c r="T137" t="s">
        <v>14</v>
      </c>
      <c r="U137">
        <v>2451</v>
      </c>
      <c r="V137">
        <v>7225345</v>
      </c>
      <c r="W137">
        <v>33.9</v>
      </c>
      <c r="AO137">
        <v>1983</v>
      </c>
      <c r="AP137">
        <v>1983</v>
      </c>
      <c r="AQ137" t="s">
        <v>13</v>
      </c>
      <c r="AR137" t="s">
        <v>14</v>
      </c>
      <c r="AS137" t="s">
        <v>21</v>
      </c>
      <c r="AT137" t="s">
        <v>22</v>
      </c>
      <c r="AU137">
        <v>75398</v>
      </c>
      <c r="AV137">
        <v>10848423</v>
      </c>
      <c r="AW137">
        <v>695</v>
      </c>
    </row>
    <row r="138" spans="14:49" x14ac:dyDescent="0.35">
      <c r="N138" s="3" t="str">
        <f t="shared" si="5"/>
        <v>1984Female75-84 years</v>
      </c>
      <c r="O138">
        <v>1984</v>
      </c>
      <c r="P138">
        <v>1984</v>
      </c>
      <c r="Q138" t="s">
        <v>27</v>
      </c>
      <c r="R138" t="s">
        <v>28</v>
      </c>
      <c r="S138" t="s">
        <v>11</v>
      </c>
      <c r="T138" t="s">
        <v>12</v>
      </c>
      <c r="U138">
        <v>341</v>
      </c>
      <c r="V138">
        <v>5452349</v>
      </c>
      <c r="W138">
        <v>6.3</v>
      </c>
      <c r="AO138">
        <v>1983</v>
      </c>
      <c r="AP138">
        <v>1983</v>
      </c>
      <c r="AQ138" t="s">
        <v>13</v>
      </c>
      <c r="AR138" t="s">
        <v>14</v>
      </c>
      <c r="AS138" t="s">
        <v>23</v>
      </c>
      <c r="AT138" t="s">
        <v>24</v>
      </c>
      <c r="AU138">
        <v>179808</v>
      </c>
      <c r="AV138">
        <v>10352622</v>
      </c>
      <c r="AW138">
        <v>1736.8</v>
      </c>
    </row>
    <row r="139" spans="14:49" x14ac:dyDescent="0.35">
      <c r="N139" s="3" t="str">
        <f t="shared" si="5"/>
        <v>1984Male75-84 years</v>
      </c>
      <c r="O139">
        <v>1984</v>
      </c>
      <c r="P139">
        <v>1984</v>
      </c>
      <c r="Q139" t="s">
        <v>27</v>
      </c>
      <c r="R139" t="s">
        <v>28</v>
      </c>
      <c r="S139" t="s">
        <v>13</v>
      </c>
      <c r="T139" t="s">
        <v>14</v>
      </c>
      <c r="U139">
        <v>1553</v>
      </c>
      <c r="V139">
        <v>3203928</v>
      </c>
      <c r="W139">
        <v>48.5</v>
      </c>
      <c r="AO139">
        <v>1983</v>
      </c>
      <c r="AP139">
        <v>1983</v>
      </c>
      <c r="AQ139" t="s">
        <v>13</v>
      </c>
      <c r="AR139" t="s">
        <v>14</v>
      </c>
      <c r="AS139" t="s">
        <v>25</v>
      </c>
      <c r="AT139" t="s">
        <v>26</v>
      </c>
      <c r="AU139">
        <v>279674</v>
      </c>
      <c r="AV139">
        <v>7126115</v>
      </c>
      <c r="AW139">
        <v>3924.6</v>
      </c>
    </row>
    <row r="140" spans="14:49" x14ac:dyDescent="0.35">
      <c r="N140" s="3" t="str">
        <f t="shared" si="5"/>
        <v>1984Female85+ years</v>
      </c>
      <c r="O140">
        <v>1984</v>
      </c>
      <c r="P140">
        <v>1984</v>
      </c>
      <c r="Q140" t="s">
        <v>29</v>
      </c>
      <c r="R140" t="s">
        <v>30</v>
      </c>
      <c r="S140" t="s">
        <v>11</v>
      </c>
      <c r="T140" t="s">
        <v>12</v>
      </c>
      <c r="U140">
        <v>92</v>
      </c>
      <c r="V140">
        <v>1847799</v>
      </c>
      <c r="W140">
        <v>5</v>
      </c>
      <c r="AO140">
        <v>1983</v>
      </c>
      <c r="AP140">
        <v>1983</v>
      </c>
      <c r="AQ140" t="s">
        <v>13</v>
      </c>
      <c r="AR140" t="s">
        <v>14</v>
      </c>
      <c r="AS140" t="s">
        <v>27</v>
      </c>
      <c r="AT140" t="s">
        <v>28</v>
      </c>
      <c r="AU140">
        <v>266761</v>
      </c>
      <c r="AV140">
        <v>3120938</v>
      </c>
      <c r="AW140">
        <v>8547.5</v>
      </c>
    </row>
    <row r="141" spans="14:49" x14ac:dyDescent="0.35">
      <c r="N141" s="3" t="str">
        <f t="shared" si="5"/>
        <v>1984Male85+ years</v>
      </c>
      <c r="O141">
        <v>1984</v>
      </c>
      <c r="P141">
        <v>1984</v>
      </c>
      <c r="Q141" t="s">
        <v>29</v>
      </c>
      <c r="R141" t="s">
        <v>30</v>
      </c>
      <c r="S141" t="s">
        <v>13</v>
      </c>
      <c r="T141" t="s">
        <v>14</v>
      </c>
      <c r="U141">
        <v>390</v>
      </c>
      <c r="V141">
        <v>746842</v>
      </c>
      <c r="W141">
        <v>52.2</v>
      </c>
      <c r="AO141">
        <v>1983</v>
      </c>
      <c r="AP141">
        <v>1983</v>
      </c>
      <c r="AQ141" t="s">
        <v>13</v>
      </c>
      <c r="AR141" t="s">
        <v>14</v>
      </c>
      <c r="AS141" t="s">
        <v>29</v>
      </c>
      <c r="AT141" t="s">
        <v>30</v>
      </c>
      <c r="AU141">
        <v>134651</v>
      </c>
      <c r="AV141">
        <v>732327</v>
      </c>
      <c r="AW141">
        <v>18386.7</v>
      </c>
    </row>
    <row r="142" spans="14:49" x14ac:dyDescent="0.35">
      <c r="N142" s="3" t="str">
        <f t="shared" si="5"/>
        <v>1984FemaleNot Stated</v>
      </c>
      <c r="O142">
        <v>1984</v>
      </c>
      <c r="P142">
        <v>1984</v>
      </c>
      <c r="Q142" t="s">
        <v>31</v>
      </c>
      <c r="R142" t="s">
        <v>32</v>
      </c>
      <c r="S142" t="s">
        <v>11</v>
      </c>
      <c r="T142" t="s">
        <v>12</v>
      </c>
      <c r="U142">
        <v>2</v>
      </c>
      <c r="V142" t="s">
        <v>33</v>
      </c>
      <c r="W142" t="s">
        <v>33</v>
      </c>
      <c r="AO142">
        <v>1983</v>
      </c>
      <c r="AP142">
        <v>1983</v>
      </c>
      <c r="AQ142" t="s">
        <v>13</v>
      </c>
      <c r="AR142" t="s">
        <v>14</v>
      </c>
      <c r="AS142" t="s">
        <v>31</v>
      </c>
      <c r="AT142" t="s">
        <v>32</v>
      </c>
      <c r="AU142">
        <v>412</v>
      </c>
      <c r="AV142" t="s">
        <v>33</v>
      </c>
      <c r="AW142" t="s">
        <v>33</v>
      </c>
    </row>
    <row r="143" spans="14:49" x14ac:dyDescent="0.35">
      <c r="N143" s="3" t="str">
        <f t="shared" si="5"/>
        <v>1984MaleNot Stated</v>
      </c>
      <c r="O143">
        <v>1984</v>
      </c>
      <c r="P143">
        <v>1984</v>
      </c>
      <c r="Q143" t="s">
        <v>31</v>
      </c>
      <c r="R143" t="s">
        <v>32</v>
      </c>
      <c r="S143" t="s">
        <v>13</v>
      </c>
      <c r="T143" t="s">
        <v>14</v>
      </c>
      <c r="U143">
        <v>17</v>
      </c>
      <c r="V143" t="s">
        <v>33</v>
      </c>
      <c r="W143" t="s">
        <v>33</v>
      </c>
      <c r="AO143">
        <v>1984</v>
      </c>
      <c r="AP143">
        <v>1984</v>
      </c>
      <c r="AQ143" t="s">
        <v>11</v>
      </c>
      <c r="AR143" t="s">
        <v>12</v>
      </c>
      <c r="AS143" t="s">
        <v>167</v>
      </c>
      <c r="AT143">
        <v>1</v>
      </c>
      <c r="AU143">
        <v>17221</v>
      </c>
      <c r="AV143">
        <v>1789651</v>
      </c>
      <c r="AW143">
        <v>962.3</v>
      </c>
    </row>
    <row r="144" spans="14:49" x14ac:dyDescent="0.35">
      <c r="N144" s="3" t="str">
        <f t="shared" si="5"/>
        <v>1985Male5-9 years</v>
      </c>
      <c r="O144">
        <v>1985</v>
      </c>
      <c r="P144">
        <v>1985</v>
      </c>
      <c r="Q144" t="s">
        <v>122</v>
      </c>
      <c r="R144" s="1">
        <v>44325</v>
      </c>
      <c r="S144" t="s">
        <v>13</v>
      </c>
      <c r="T144" t="s">
        <v>14</v>
      </c>
      <c r="U144">
        <v>3</v>
      </c>
      <c r="V144">
        <v>8528140</v>
      </c>
      <c r="W144" t="s">
        <v>123</v>
      </c>
      <c r="AO144">
        <v>1984</v>
      </c>
      <c r="AP144">
        <v>1984</v>
      </c>
      <c r="AQ144" t="s">
        <v>11</v>
      </c>
      <c r="AR144" t="s">
        <v>12</v>
      </c>
      <c r="AS144" t="s">
        <v>168</v>
      </c>
      <c r="AT144" s="1">
        <v>44200</v>
      </c>
      <c r="AU144">
        <v>3230</v>
      </c>
      <c r="AV144">
        <v>6900287</v>
      </c>
      <c r="AW144">
        <v>46.8</v>
      </c>
    </row>
    <row r="145" spans="14:49" x14ac:dyDescent="0.35">
      <c r="N145" s="3" t="str">
        <f t="shared" si="5"/>
        <v>1985Female10-14 years</v>
      </c>
      <c r="O145">
        <v>1985</v>
      </c>
      <c r="P145">
        <v>1985</v>
      </c>
      <c r="Q145" t="s">
        <v>124</v>
      </c>
      <c r="R145" s="1">
        <v>44483</v>
      </c>
      <c r="S145" t="s">
        <v>11</v>
      </c>
      <c r="T145" t="s">
        <v>12</v>
      </c>
      <c r="U145">
        <v>73</v>
      </c>
      <c r="V145">
        <v>8308864</v>
      </c>
      <c r="W145">
        <v>0.9</v>
      </c>
      <c r="AO145">
        <v>1984</v>
      </c>
      <c r="AP145">
        <v>1984</v>
      </c>
      <c r="AQ145" t="s">
        <v>11</v>
      </c>
      <c r="AR145" t="s">
        <v>12</v>
      </c>
      <c r="AS145" t="s">
        <v>122</v>
      </c>
      <c r="AT145" s="1">
        <v>44325</v>
      </c>
      <c r="AU145">
        <v>1660</v>
      </c>
      <c r="AV145">
        <v>7974670</v>
      </c>
      <c r="AW145">
        <v>20.8</v>
      </c>
    </row>
    <row r="146" spans="14:49" x14ac:dyDescent="0.35">
      <c r="N146" s="3" t="str">
        <f t="shared" si="5"/>
        <v>1985Male10-14 years</v>
      </c>
      <c r="O146">
        <v>1985</v>
      </c>
      <c r="P146">
        <v>1985</v>
      </c>
      <c r="Q146" t="s">
        <v>124</v>
      </c>
      <c r="R146" s="1">
        <v>44483</v>
      </c>
      <c r="S146" t="s">
        <v>13</v>
      </c>
      <c r="T146" t="s">
        <v>14</v>
      </c>
      <c r="U146">
        <v>202</v>
      </c>
      <c r="V146">
        <v>8718569</v>
      </c>
      <c r="W146">
        <v>2.2999999999999998</v>
      </c>
      <c r="AO146">
        <v>1984</v>
      </c>
      <c r="AP146">
        <v>1984</v>
      </c>
      <c r="AQ146" t="s">
        <v>11</v>
      </c>
      <c r="AR146" t="s">
        <v>12</v>
      </c>
      <c r="AS146" t="s">
        <v>124</v>
      </c>
      <c r="AT146" s="1">
        <v>44483</v>
      </c>
      <c r="AU146">
        <v>1831</v>
      </c>
      <c r="AV146">
        <v>8520132</v>
      </c>
      <c r="AW146">
        <v>21.5</v>
      </c>
    </row>
    <row r="147" spans="14:49" x14ac:dyDescent="0.35">
      <c r="N147" s="3" t="str">
        <f t="shared" si="5"/>
        <v>1985Female15-19 years</v>
      </c>
      <c r="O147">
        <v>1985</v>
      </c>
      <c r="P147">
        <v>1985</v>
      </c>
      <c r="Q147" t="s">
        <v>125</v>
      </c>
      <c r="R147" t="s">
        <v>126</v>
      </c>
      <c r="S147" t="s">
        <v>11</v>
      </c>
      <c r="T147" t="s">
        <v>12</v>
      </c>
      <c r="U147">
        <v>340</v>
      </c>
      <c r="V147">
        <v>9174206</v>
      </c>
      <c r="W147">
        <v>3.7</v>
      </c>
      <c r="AO147">
        <v>1984</v>
      </c>
      <c r="AP147">
        <v>1984</v>
      </c>
      <c r="AQ147" t="s">
        <v>11</v>
      </c>
      <c r="AR147" t="s">
        <v>12</v>
      </c>
      <c r="AS147" t="s">
        <v>125</v>
      </c>
      <c r="AT147" t="s">
        <v>126</v>
      </c>
      <c r="AU147">
        <v>4285</v>
      </c>
      <c r="AV147">
        <v>9287144</v>
      </c>
      <c r="AW147">
        <v>46.1</v>
      </c>
    </row>
    <row r="148" spans="14:49" x14ac:dyDescent="0.35">
      <c r="N148" s="3" t="str">
        <f t="shared" si="5"/>
        <v>1985Male15-19 years</v>
      </c>
      <c r="O148">
        <v>1985</v>
      </c>
      <c r="P148">
        <v>1985</v>
      </c>
      <c r="Q148" t="s">
        <v>125</v>
      </c>
      <c r="R148" t="s">
        <v>126</v>
      </c>
      <c r="S148" t="s">
        <v>13</v>
      </c>
      <c r="T148" t="s">
        <v>14</v>
      </c>
      <c r="U148">
        <v>1509</v>
      </c>
      <c r="V148">
        <v>9553032</v>
      </c>
      <c r="W148">
        <v>15.8</v>
      </c>
      <c r="AO148">
        <v>1984</v>
      </c>
      <c r="AP148">
        <v>1984</v>
      </c>
      <c r="AQ148" t="s">
        <v>11</v>
      </c>
      <c r="AR148" t="s">
        <v>12</v>
      </c>
      <c r="AS148" t="s">
        <v>127</v>
      </c>
      <c r="AT148" t="s">
        <v>128</v>
      </c>
      <c r="AU148">
        <v>5872</v>
      </c>
      <c r="AV148">
        <v>10686729</v>
      </c>
      <c r="AW148">
        <v>54.9</v>
      </c>
    </row>
    <row r="149" spans="14:49" x14ac:dyDescent="0.35">
      <c r="N149" s="3" t="str">
        <f t="shared" si="5"/>
        <v>1985Female20-24 years</v>
      </c>
      <c r="O149">
        <v>1985</v>
      </c>
      <c r="P149">
        <v>1985</v>
      </c>
      <c r="Q149" t="s">
        <v>127</v>
      </c>
      <c r="R149" t="s">
        <v>128</v>
      </c>
      <c r="S149" t="s">
        <v>11</v>
      </c>
      <c r="T149" t="s">
        <v>12</v>
      </c>
      <c r="U149">
        <v>514</v>
      </c>
      <c r="V149">
        <v>10541496</v>
      </c>
      <c r="W149">
        <v>4.9000000000000004</v>
      </c>
      <c r="AO149">
        <v>1984</v>
      </c>
      <c r="AP149">
        <v>1984</v>
      </c>
      <c r="AQ149" t="s">
        <v>11</v>
      </c>
      <c r="AR149" t="s">
        <v>12</v>
      </c>
      <c r="AS149" t="s">
        <v>17</v>
      </c>
      <c r="AT149" t="s">
        <v>18</v>
      </c>
      <c r="AU149">
        <v>14161</v>
      </c>
      <c r="AV149">
        <v>20551865</v>
      </c>
      <c r="AW149">
        <v>68.900000000000006</v>
      </c>
    </row>
    <row r="150" spans="14:49" x14ac:dyDescent="0.35">
      <c r="N150" s="3" t="str">
        <f t="shared" si="5"/>
        <v>1985Male20-24 years</v>
      </c>
      <c r="O150">
        <v>1985</v>
      </c>
      <c r="P150">
        <v>1985</v>
      </c>
      <c r="Q150" t="s">
        <v>127</v>
      </c>
      <c r="R150" t="s">
        <v>128</v>
      </c>
      <c r="S150" t="s">
        <v>13</v>
      </c>
      <c r="T150" t="s">
        <v>14</v>
      </c>
      <c r="U150">
        <v>2758</v>
      </c>
      <c r="V150">
        <v>10723109</v>
      </c>
      <c r="W150">
        <v>25.7</v>
      </c>
      <c r="AO150">
        <v>1984</v>
      </c>
      <c r="AP150">
        <v>1984</v>
      </c>
      <c r="AQ150" t="s">
        <v>11</v>
      </c>
      <c r="AR150" t="s">
        <v>12</v>
      </c>
      <c r="AS150" t="s">
        <v>19</v>
      </c>
      <c r="AT150" t="s">
        <v>20</v>
      </c>
      <c r="AU150">
        <v>21969</v>
      </c>
      <c r="AV150">
        <v>15505540</v>
      </c>
      <c r="AW150">
        <v>141.69999999999999</v>
      </c>
    </row>
    <row r="151" spans="14:49" x14ac:dyDescent="0.35">
      <c r="N151" s="3" t="str">
        <f t="shared" si="5"/>
        <v>1985Female25-34 years</v>
      </c>
      <c r="O151">
        <v>1985</v>
      </c>
      <c r="P151">
        <v>1985</v>
      </c>
      <c r="Q151" t="s">
        <v>17</v>
      </c>
      <c r="R151" t="s">
        <v>18</v>
      </c>
      <c r="S151" t="s">
        <v>11</v>
      </c>
      <c r="T151" t="s">
        <v>12</v>
      </c>
      <c r="U151">
        <v>1242</v>
      </c>
      <c r="V151">
        <v>20903468</v>
      </c>
      <c r="W151">
        <v>5.9</v>
      </c>
      <c r="AO151">
        <v>1984</v>
      </c>
      <c r="AP151">
        <v>1984</v>
      </c>
      <c r="AQ151" t="s">
        <v>11</v>
      </c>
      <c r="AR151" t="s">
        <v>12</v>
      </c>
      <c r="AS151" t="s">
        <v>21</v>
      </c>
      <c r="AT151" t="s">
        <v>22</v>
      </c>
      <c r="AU151">
        <v>43382</v>
      </c>
      <c r="AV151">
        <v>11510370</v>
      </c>
      <c r="AW151">
        <v>376.9</v>
      </c>
    </row>
    <row r="152" spans="14:49" x14ac:dyDescent="0.35">
      <c r="N152" s="3" t="str">
        <f t="shared" si="5"/>
        <v>1985Male25-34 years</v>
      </c>
      <c r="O152">
        <v>1985</v>
      </c>
      <c r="P152">
        <v>1985</v>
      </c>
      <c r="Q152" t="s">
        <v>17</v>
      </c>
      <c r="R152" t="s">
        <v>18</v>
      </c>
      <c r="S152" t="s">
        <v>13</v>
      </c>
      <c r="T152" t="s">
        <v>14</v>
      </c>
      <c r="U152">
        <v>5134</v>
      </c>
      <c r="V152">
        <v>20792955</v>
      </c>
      <c r="W152">
        <v>24.7</v>
      </c>
      <c r="AO152">
        <v>1984</v>
      </c>
      <c r="AP152">
        <v>1984</v>
      </c>
      <c r="AQ152" t="s">
        <v>11</v>
      </c>
      <c r="AR152" t="s">
        <v>12</v>
      </c>
      <c r="AS152" t="s">
        <v>23</v>
      </c>
      <c r="AT152" t="s">
        <v>24</v>
      </c>
      <c r="AU152">
        <v>108739</v>
      </c>
      <c r="AV152">
        <v>11772191</v>
      </c>
      <c r="AW152">
        <v>923.7</v>
      </c>
    </row>
    <row r="153" spans="14:49" x14ac:dyDescent="0.35">
      <c r="N153" s="3" t="str">
        <f t="shared" si="5"/>
        <v>1985Female35-44 years</v>
      </c>
      <c r="O153">
        <v>1985</v>
      </c>
      <c r="P153">
        <v>1985</v>
      </c>
      <c r="Q153" t="s">
        <v>19</v>
      </c>
      <c r="R153" t="s">
        <v>20</v>
      </c>
      <c r="S153" t="s">
        <v>11</v>
      </c>
      <c r="T153" t="s">
        <v>12</v>
      </c>
      <c r="U153">
        <v>1145</v>
      </c>
      <c r="V153">
        <v>16097038</v>
      </c>
      <c r="W153">
        <v>7.1</v>
      </c>
      <c r="AO153">
        <v>1984</v>
      </c>
      <c r="AP153">
        <v>1984</v>
      </c>
      <c r="AQ153" t="s">
        <v>11</v>
      </c>
      <c r="AR153" t="s">
        <v>12</v>
      </c>
      <c r="AS153" t="s">
        <v>25</v>
      </c>
      <c r="AT153" t="s">
        <v>26</v>
      </c>
      <c r="AU153">
        <v>197192</v>
      </c>
      <c r="AV153">
        <v>9401244</v>
      </c>
      <c r="AW153">
        <v>2097.5</v>
      </c>
    </row>
    <row r="154" spans="14:49" x14ac:dyDescent="0.35">
      <c r="N154" s="3" t="str">
        <f t="shared" si="5"/>
        <v>1985Male35-44 years</v>
      </c>
      <c r="O154">
        <v>1985</v>
      </c>
      <c r="P154">
        <v>1985</v>
      </c>
      <c r="Q154" t="s">
        <v>19</v>
      </c>
      <c r="R154" t="s">
        <v>20</v>
      </c>
      <c r="S154" t="s">
        <v>13</v>
      </c>
      <c r="T154" t="s">
        <v>14</v>
      </c>
      <c r="U154">
        <v>3481</v>
      </c>
      <c r="V154">
        <v>15593976</v>
      </c>
      <c r="W154">
        <v>22.3</v>
      </c>
      <c r="AO154">
        <v>1984</v>
      </c>
      <c r="AP154">
        <v>1984</v>
      </c>
      <c r="AQ154" t="s">
        <v>11</v>
      </c>
      <c r="AR154" t="s">
        <v>12</v>
      </c>
      <c r="AS154" t="s">
        <v>27</v>
      </c>
      <c r="AT154" t="s">
        <v>28</v>
      </c>
      <c r="AU154">
        <v>280475</v>
      </c>
      <c r="AV154">
        <v>5452349</v>
      </c>
      <c r="AW154">
        <v>5144.1000000000004</v>
      </c>
    </row>
    <row r="155" spans="14:49" x14ac:dyDescent="0.35">
      <c r="N155" s="3" t="str">
        <f t="shared" si="5"/>
        <v>1985Female45-54 years</v>
      </c>
      <c r="O155">
        <v>1985</v>
      </c>
      <c r="P155">
        <v>1985</v>
      </c>
      <c r="Q155" t="s">
        <v>21</v>
      </c>
      <c r="R155" t="s">
        <v>22</v>
      </c>
      <c r="S155" t="s">
        <v>11</v>
      </c>
      <c r="T155" t="s">
        <v>12</v>
      </c>
      <c r="U155">
        <v>960</v>
      </c>
      <c r="V155">
        <v>11542762</v>
      </c>
      <c r="W155">
        <v>8.3000000000000007</v>
      </c>
      <c r="AO155">
        <v>1984</v>
      </c>
      <c r="AP155">
        <v>1984</v>
      </c>
      <c r="AQ155" t="s">
        <v>11</v>
      </c>
      <c r="AR155" t="s">
        <v>12</v>
      </c>
      <c r="AS155" t="s">
        <v>29</v>
      </c>
      <c r="AT155" t="s">
        <v>30</v>
      </c>
      <c r="AU155">
        <v>262667</v>
      </c>
      <c r="AV155">
        <v>1847799</v>
      </c>
      <c r="AW155">
        <v>14215.1</v>
      </c>
    </row>
    <row r="156" spans="14:49" x14ac:dyDescent="0.35">
      <c r="N156" s="3" t="str">
        <f t="shared" si="5"/>
        <v>1985Male45-54 years</v>
      </c>
      <c r="O156">
        <v>1985</v>
      </c>
      <c r="P156">
        <v>1985</v>
      </c>
      <c r="Q156" t="s">
        <v>21</v>
      </c>
      <c r="R156" t="s">
        <v>22</v>
      </c>
      <c r="S156" t="s">
        <v>13</v>
      </c>
      <c r="T156" t="s">
        <v>14</v>
      </c>
      <c r="U156">
        <v>2572</v>
      </c>
      <c r="V156">
        <v>10916542</v>
      </c>
      <c r="W156">
        <v>23.6</v>
      </c>
      <c r="AO156">
        <v>1984</v>
      </c>
      <c r="AP156">
        <v>1984</v>
      </c>
      <c r="AQ156" t="s">
        <v>11</v>
      </c>
      <c r="AR156" t="s">
        <v>12</v>
      </c>
      <c r="AS156" t="s">
        <v>31</v>
      </c>
      <c r="AT156" t="s">
        <v>32</v>
      </c>
      <c r="AU156">
        <v>171</v>
      </c>
      <c r="AV156" t="s">
        <v>33</v>
      </c>
      <c r="AW156" t="s">
        <v>33</v>
      </c>
    </row>
    <row r="157" spans="14:49" x14ac:dyDescent="0.35">
      <c r="N157" s="3" t="str">
        <f t="shared" si="5"/>
        <v>1985Female55-64 years</v>
      </c>
      <c r="O157">
        <v>1985</v>
      </c>
      <c r="P157">
        <v>1985</v>
      </c>
      <c r="Q157" t="s">
        <v>23</v>
      </c>
      <c r="R157" t="s">
        <v>24</v>
      </c>
      <c r="S157" t="s">
        <v>11</v>
      </c>
      <c r="T157" t="s">
        <v>12</v>
      </c>
      <c r="U157">
        <v>911</v>
      </c>
      <c r="V157">
        <v>11751158</v>
      </c>
      <c r="W157">
        <v>7.8</v>
      </c>
      <c r="AO157">
        <v>1984</v>
      </c>
      <c r="AP157">
        <v>1984</v>
      </c>
      <c r="AQ157" t="s">
        <v>13</v>
      </c>
      <c r="AR157" t="s">
        <v>14</v>
      </c>
      <c r="AS157" t="s">
        <v>167</v>
      </c>
      <c r="AT157">
        <v>1</v>
      </c>
      <c r="AU157">
        <v>22359</v>
      </c>
      <c r="AV157">
        <v>1879490</v>
      </c>
      <c r="AW157">
        <v>1189.5999999999999</v>
      </c>
    </row>
    <row r="158" spans="14:49" x14ac:dyDescent="0.35">
      <c r="N158" s="3" t="str">
        <f t="shared" si="5"/>
        <v>1985Male55-64 years</v>
      </c>
      <c r="O158">
        <v>1985</v>
      </c>
      <c r="P158">
        <v>1985</v>
      </c>
      <c r="Q158" t="s">
        <v>23</v>
      </c>
      <c r="R158" t="s">
        <v>24</v>
      </c>
      <c r="S158" t="s">
        <v>13</v>
      </c>
      <c r="T158" t="s">
        <v>14</v>
      </c>
      <c r="U158">
        <v>2814</v>
      </c>
      <c r="V158">
        <v>10383963</v>
      </c>
      <c r="W158">
        <v>27.1</v>
      </c>
      <c r="AO158">
        <v>1984</v>
      </c>
      <c r="AP158">
        <v>1984</v>
      </c>
      <c r="AQ158" t="s">
        <v>13</v>
      </c>
      <c r="AR158" t="s">
        <v>14</v>
      </c>
      <c r="AS158" t="s">
        <v>168</v>
      </c>
      <c r="AT158" s="1">
        <v>44200</v>
      </c>
      <c r="AU158">
        <v>4142</v>
      </c>
      <c r="AV158">
        <v>7222717</v>
      </c>
      <c r="AW158">
        <v>57.3</v>
      </c>
    </row>
    <row r="159" spans="14:49" x14ac:dyDescent="0.35">
      <c r="N159" s="3" t="str">
        <f t="shared" si="5"/>
        <v>1985Female65-74 years</v>
      </c>
      <c r="O159">
        <v>1985</v>
      </c>
      <c r="P159">
        <v>1985</v>
      </c>
      <c r="Q159" t="s">
        <v>25</v>
      </c>
      <c r="R159" t="s">
        <v>26</v>
      </c>
      <c r="S159" t="s">
        <v>11</v>
      </c>
      <c r="T159" t="s">
        <v>12</v>
      </c>
      <c r="U159">
        <v>657</v>
      </c>
      <c r="V159">
        <v>9519833</v>
      </c>
      <c r="W159">
        <v>6.9</v>
      </c>
      <c r="AO159">
        <v>1984</v>
      </c>
      <c r="AP159">
        <v>1984</v>
      </c>
      <c r="AQ159" t="s">
        <v>13</v>
      </c>
      <c r="AR159" t="s">
        <v>14</v>
      </c>
      <c r="AS159" t="s">
        <v>122</v>
      </c>
      <c r="AT159" s="1">
        <v>44325</v>
      </c>
      <c r="AU159">
        <v>2480</v>
      </c>
      <c r="AV159">
        <v>8363255</v>
      </c>
      <c r="AW159">
        <v>29.7</v>
      </c>
    </row>
    <row r="160" spans="14:49" x14ac:dyDescent="0.35">
      <c r="N160" s="3" t="str">
        <f t="shared" si="5"/>
        <v>1985Male65-74 years</v>
      </c>
      <c r="O160">
        <v>1985</v>
      </c>
      <c r="P160">
        <v>1985</v>
      </c>
      <c r="Q160" t="s">
        <v>25</v>
      </c>
      <c r="R160" t="s">
        <v>26</v>
      </c>
      <c r="S160" t="s">
        <v>13</v>
      </c>
      <c r="T160" t="s">
        <v>14</v>
      </c>
      <c r="U160">
        <v>2488</v>
      </c>
      <c r="V160">
        <v>7338827</v>
      </c>
      <c r="W160">
        <v>33.9</v>
      </c>
      <c r="AO160">
        <v>1984</v>
      </c>
      <c r="AP160">
        <v>1984</v>
      </c>
      <c r="AQ160" t="s">
        <v>13</v>
      </c>
      <c r="AR160" t="s">
        <v>14</v>
      </c>
      <c r="AS160" t="s">
        <v>124</v>
      </c>
      <c r="AT160" s="1">
        <v>44483</v>
      </c>
      <c r="AU160">
        <v>3105</v>
      </c>
      <c r="AV160">
        <v>8930143</v>
      </c>
      <c r="AW160">
        <v>34.799999999999997</v>
      </c>
    </row>
    <row r="161" spans="14:49" x14ac:dyDescent="0.35">
      <c r="N161" s="3" t="str">
        <f t="shared" si="5"/>
        <v>1985Female75-84 years</v>
      </c>
      <c r="O161">
        <v>1985</v>
      </c>
      <c r="P161">
        <v>1985</v>
      </c>
      <c r="Q161" t="s">
        <v>27</v>
      </c>
      <c r="R161" t="s">
        <v>28</v>
      </c>
      <c r="S161" t="s">
        <v>11</v>
      </c>
      <c r="T161" t="s">
        <v>12</v>
      </c>
      <c r="U161">
        <v>377</v>
      </c>
      <c r="V161">
        <v>5598128</v>
      </c>
      <c r="W161">
        <v>6.7</v>
      </c>
      <c r="AO161">
        <v>1984</v>
      </c>
      <c r="AP161">
        <v>1984</v>
      </c>
      <c r="AQ161" t="s">
        <v>13</v>
      </c>
      <c r="AR161" t="s">
        <v>14</v>
      </c>
      <c r="AS161" t="s">
        <v>125</v>
      </c>
      <c r="AT161" t="s">
        <v>126</v>
      </c>
      <c r="AU161">
        <v>10928</v>
      </c>
      <c r="AV161">
        <v>9643487</v>
      </c>
      <c r="AW161">
        <v>113.3</v>
      </c>
    </row>
    <row r="162" spans="14:49" x14ac:dyDescent="0.35">
      <c r="N162" s="3" t="str">
        <f t="shared" si="5"/>
        <v>1985Male75-84 years</v>
      </c>
      <c r="O162">
        <v>1985</v>
      </c>
      <c r="P162">
        <v>1985</v>
      </c>
      <c r="Q162" t="s">
        <v>27</v>
      </c>
      <c r="R162" t="s">
        <v>28</v>
      </c>
      <c r="S162" t="s">
        <v>13</v>
      </c>
      <c r="T162" t="s">
        <v>14</v>
      </c>
      <c r="U162">
        <v>1749</v>
      </c>
      <c r="V162">
        <v>3292119</v>
      </c>
      <c r="W162">
        <v>53.1</v>
      </c>
      <c r="AO162">
        <v>1984</v>
      </c>
      <c r="AP162">
        <v>1984</v>
      </c>
      <c r="AQ162" t="s">
        <v>13</v>
      </c>
      <c r="AR162" t="s">
        <v>14</v>
      </c>
      <c r="AS162" t="s">
        <v>127</v>
      </c>
      <c r="AT162" t="s">
        <v>128</v>
      </c>
      <c r="AU162">
        <v>17732</v>
      </c>
      <c r="AV162">
        <v>10842654</v>
      </c>
      <c r="AW162">
        <v>163.5</v>
      </c>
    </row>
    <row r="163" spans="14:49" x14ac:dyDescent="0.35">
      <c r="N163" s="3" t="str">
        <f t="shared" si="5"/>
        <v>1985Female85+ years</v>
      </c>
      <c r="O163">
        <v>1985</v>
      </c>
      <c r="P163">
        <v>1985</v>
      </c>
      <c r="Q163" t="s">
        <v>29</v>
      </c>
      <c r="R163" t="s">
        <v>30</v>
      </c>
      <c r="S163" t="s">
        <v>11</v>
      </c>
      <c r="T163" t="s">
        <v>12</v>
      </c>
      <c r="U163">
        <v>89</v>
      </c>
      <c r="V163">
        <v>1905928</v>
      </c>
      <c r="W163">
        <v>4.7</v>
      </c>
      <c r="AO163">
        <v>1984</v>
      </c>
      <c r="AP163">
        <v>1984</v>
      </c>
      <c r="AQ163" t="s">
        <v>13</v>
      </c>
      <c r="AR163" t="s">
        <v>14</v>
      </c>
      <c r="AS163" t="s">
        <v>17</v>
      </c>
      <c r="AT163" t="s">
        <v>18</v>
      </c>
      <c r="AU163">
        <v>35767</v>
      </c>
      <c r="AV163">
        <v>20409888</v>
      </c>
      <c r="AW163">
        <v>175.2</v>
      </c>
    </row>
    <row r="164" spans="14:49" x14ac:dyDescent="0.35">
      <c r="N164" s="3" t="str">
        <f t="shared" si="5"/>
        <v>1985Male85+ years</v>
      </c>
      <c r="O164">
        <v>1985</v>
      </c>
      <c r="P164">
        <v>1985</v>
      </c>
      <c r="Q164" t="s">
        <v>29</v>
      </c>
      <c r="R164" t="s">
        <v>30</v>
      </c>
      <c r="S164" t="s">
        <v>13</v>
      </c>
      <c r="T164" t="s">
        <v>14</v>
      </c>
      <c r="U164">
        <v>428</v>
      </c>
      <c r="V164">
        <v>761344</v>
      </c>
      <c r="W164">
        <v>56.2</v>
      </c>
      <c r="AO164">
        <v>1984</v>
      </c>
      <c r="AP164">
        <v>1984</v>
      </c>
      <c r="AQ164" t="s">
        <v>13</v>
      </c>
      <c r="AR164" t="s">
        <v>14</v>
      </c>
      <c r="AS164" t="s">
        <v>19</v>
      </c>
      <c r="AT164" t="s">
        <v>20</v>
      </c>
      <c r="AU164">
        <v>40587</v>
      </c>
      <c r="AV164">
        <v>14997393</v>
      </c>
      <c r="AW164">
        <v>270.60000000000002</v>
      </c>
    </row>
    <row r="165" spans="14:49" x14ac:dyDescent="0.35">
      <c r="N165" s="3" t="str">
        <f t="shared" si="5"/>
        <v>1985MaleNot Stated</v>
      </c>
      <c r="O165">
        <v>1985</v>
      </c>
      <c r="P165">
        <v>1985</v>
      </c>
      <c r="Q165" t="s">
        <v>31</v>
      </c>
      <c r="R165" t="s">
        <v>32</v>
      </c>
      <c r="S165" t="s">
        <v>13</v>
      </c>
      <c r="T165" t="s">
        <v>14</v>
      </c>
      <c r="U165">
        <v>7</v>
      </c>
      <c r="V165" t="s">
        <v>33</v>
      </c>
      <c r="W165" t="s">
        <v>33</v>
      </c>
      <c r="AO165">
        <v>1984</v>
      </c>
      <c r="AP165">
        <v>1984</v>
      </c>
      <c r="AQ165" t="s">
        <v>13</v>
      </c>
      <c r="AR165" t="s">
        <v>14</v>
      </c>
      <c r="AS165" t="s">
        <v>21</v>
      </c>
      <c r="AT165" t="s">
        <v>22</v>
      </c>
      <c r="AU165">
        <v>73831</v>
      </c>
      <c r="AV165">
        <v>10875053</v>
      </c>
      <c r="AW165">
        <v>678.9</v>
      </c>
    </row>
    <row r="166" spans="14:49" x14ac:dyDescent="0.35">
      <c r="N166" s="3" t="str">
        <f t="shared" si="5"/>
        <v>1986Female5-9 years</v>
      </c>
      <c r="O166">
        <v>1986</v>
      </c>
      <c r="P166">
        <v>1986</v>
      </c>
      <c r="Q166" t="s">
        <v>122</v>
      </c>
      <c r="R166" s="1">
        <v>44325</v>
      </c>
      <c r="S166" t="s">
        <v>11</v>
      </c>
      <c r="T166" t="s">
        <v>12</v>
      </c>
      <c r="U166">
        <v>2</v>
      </c>
      <c r="V166">
        <v>8347837</v>
      </c>
      <c r="W166" t="s">
        <v>123</v>
      </c>
      <c r="AO166">
        <v>1984</v>
      </c>
      <c r="AP166">
        <v>1984</v>
      </c>
      <c r="AQ166" t="s">
        <v>13</v>
      </c>
      <c r="AR166" t="s">
        <v>14</v>
      </c>
      <c r="AS166" t="s">
        <v>23</v>
      </c>
      <c r="AT166" t="s">
        <v>24</v>
      </c>
      <c r="AU166">
        <v>178616</v>
      </c>
      <c r="AV166">
        <v>10381976</v>
      </c>
      <c r="AW166">
        <v>1720.4</v>
      </c>
    </row>
    <row r="167" spans="14:49" x14ac:dyDescent="0.35">
      <c r="N167" s="3" t="str">
        <f t="shared" si="5"/>
        <v>1986Male5-9 years</v>
      </c>
      <c r="O167">
        <v>1986</v>
      </c>
      <c r="P167">
        <v>1986</v>
      </c>
      <c r="Q167" t="s">
        <v>122</v>
      </c>
      <c r="R167" s="1">
        <v>44325</v>
      </c>
      <c r="S167" t="s">
        <v>13</v>
      </c>
      <c r="T167" t="s">
        <v>14</v>
      </c>
      <c r="U167">
        <v>3</v>
      </c>
      <c r="V167">
        <v>8750561</v>
      </c>
      <c r="W167" t="s">
        <v>123</v>
      </c>
      <c r="AO167">
        <v>1984</v>
      </c>
      <c r="AP167">
        <v>1984</v>
      </c>
      <c r="AQ167" t="s">
        <v>13</v>
      </c>
      <c r="AR167" t="s">
        <v>14</v>
      </c>
      <c r="AS167" t="s">
        <v>25</v>
      </c>
      <c r="AT167" t="s">
        <v>26</v>
      </c>
      <c r="AU167">
        <v>279378</v>
      </c>
      <c r="AV167">
        <v>7225345</v>
      </c>
      <c r="AW167">
        <v>3866.6</v>
      </c>
    </row>
    <row r="168" spans="14:49" x14ac:dyDescent="0.35">
      <c r="N168" s="3" t="str">
        <f t="shared" si="5"/>
        <v>1986Female10-14 years</v>
      </c>
      <c r="O168">
        <v>1986</v>
      </c>
      <c r="P168">
        <v>1986</v>
      </c>
      <c r="Q168" t="s">
        <v>124</v>
      </c>
      <c r="R168" s="1">
        <v>44483</v>
      </c>
      <c r="S168" t="s">
        <v>11</v>
      </c>
      <c r="T168" t="s">
        <v>12</v>
      </c>
      <c r="U168">
        <v>54</v>
      </c>
      <c r="V168">
        <v>8039045</v>
      </c>
      <c r="W168">
        <v>0.7</v>
      </c>
      <c r="AO168">
        <v>1984</v>
      </c>
      <c r="AP168">
        <v>1984</v>
      </c>
      <c r="AQ168" t="s">
        <v>13</v>
      </c>
      <c r="AR168" t="s">
        <v>14</v>
      </c>
      <c r="AS168" t="s">
        <v>27</v>
      </c>
      <c r="AT168" t="s">
        <v>28</v>
      </c>
      <c r="AU168">
        <v>270437</v>
      </c>
      <c r="AV168">
        <v>3203928</v>
      </c>
      <c r="AW168">
        <v>8440.7999999999993</v>
      </c>
    </row>
    <row r="169" spans="14:49" x14ac:dyDescent="0.35">
      <c r="N169" s="3" t="str">
        <f t="shared" si="5"/>
        <v>1986Male10-14 years</v>
      </c>
      <c r="O169">
        <v>1986</v>
      </c>
      <c r="P169">
        <v>1986</v>
      </c>
      <c r="Q169" t="s">
        <v>124</v>
      </c>
      <c r="R169" s="1">
        <v>44483</v>
      </c>
      <c r="S169" t="s">
        <v>13</v>
      </c>
      <c r="T169" t="s">
        <v>14</v>
      </c>
      <c r="U169">
        <v>196</v>
      </c>
      <c r="V169">
        <v>8435189</v>
      </c>
      <c r="W169">
        <v>2.2999999999999998</v>
      </c>
      <c r="AO169">
        <v>1984</v>
      </c>
      <c r="AP169">
        <v>1984</v>
      </c>
      <c r="AQ169" t="s">
        <v>13</v>
      </c>
      <c r="AR169" t="s">
        <v>14</v>
      </c>
      <c r="AS169" t="s">
        <v>29</v>
      </c>
      <c r="AT169" t="s">
        <v>30</v>
      </c>
      <c r="AU169">
        <v>136799</v>
      </c>
      <c r="AV169">
        <v>746842</v>
      </c>
      <c r="AW169">
        <v>18317</v>
      </c>
    </row>
    <row r="170" spans="14:49" x14ac:dyDescent="0.35">
      <c r="N170" s="3" t="str">
        <f t="shared" si="5"/>
        <v>1986Female15-19 years</v>
      </c>
      <c r="O170">
        <v>1986</v>
      </c>
      <c r="P170">
        <v>1986</v>
      </c>
      <c r="Q170" t="s">
        <v>125</v>
      </c>
      <c r="R170" t="s">
        <v>126</v>
      </c>
      <c r="S170" t="s">
        <v>11</v>
      </c>
      <c r="T170" t="s">
        <v>12</v>
      </c>
      <c r="U170">
        <v>344</v>
      </c>
      <c r="V170">
        <v>9205787</v>
      </c>
      <c r="W170">
        <v>3.7</v>
      </c>
      <c r="AO170">
        <v>1984</v>
      </c>
      <c r="AP170">
        <v>1984</v>
      </c>
      <c r="AQ170" t="s">
        <v>13</v>
      </c>
      <c r="AR170" t="s">
        <v>14</v>
      </c>
      <c r="AS170" t="s">
        <v>31</v>
      </c>
      <c r="AT170" t="s">
        <v>32</v>
      </c>
      <c r="AU170">
        <v>353</v>
      </c>
      <c r="AV170" t="s">
        <v>33</v>
      </c>
      <c r="AW170" t="s">
        <v>33</v>
      </c>
    </row>
    <row r="171" spans="14:49" x14ac:dyDescent="0.35">
      <c r="N171" s="3" t="str">
        <f t="shared" si="5"/>
        <v>1986Male15-19 years</v>
      </c>
      <c r="O171">
        <v>1986</v>
      </c>
      <c r="P171">
        <v>1986</v>
      </c>
      <c r="Q171" t="s">
        <v>125</v>
      </c>
      <c r="R171" t="s">
        <v>126</v>
      </c>
      <c r="S171" t="s">
        <v>13</v>
      </c>
      <c r="T171" t="s">
        <v>14</v>
      </c>
      <c r="U171">
        <v>1552</v>
      </c>
      <c r="V171">
        <v>9606788</v>
      </c>
      <c r="W171">
        <v>16.2</v>
      </c>
      <c r="AO171">
        <v>1985</v>
      </c>
      <c r="AP171">
        <v>1985</v>
      </c>
      <c r="AQ171" t="s">
        <v>11</v>
      </c>
      <c r="AR171" t="s">
        <v>12</v>
      </c>
      <c r="AS171" t="s">
        <v>167</v>
      </c>
      <c r="AT171">
        <v>1</v>
      </c>
      <c r="AU171">
        <v>17072</v>
      </c>
      <c r="AV171">
        <v>1832578</v>
      </c>
      <c r="AW171">
        <v>931.6</v>
      </c>
    </row>
    <row r="172" spans="14:49" x14ac:dyDescent="0.35">
      <c r="N172" s="3" t="str">
        <f t="shared" si="5"/>
        <v>1986Female20-24 years</v>
      </c>
      <c r="O172">
        <v>1986</v>
      </c>
      <c r="P172">
        <v>1986</v>
      </c>
      <c r="Q172" t="s">
        <v>127</v>
      </c>
      <c r="R172" t="s">
        <v>128</v>
      </c>
      <c r="S172" t="s">
        <v>11</v>
      </c>
      <c r="T172" t="s">
        <v>12</v>
      </c>
      <c r="U172">
        <v>500</v>
      </c>
      <c r="V172">
        <v>10258416</v>
      </c>
      <c r="W172">
        <v>4.9000000000000004</v>
      </c>
      <c r="AO172">
        <v>1985</v>
      </c>
      <c r="AP172">
        <v>1985</v>
      </c>
      <c r="AQ172" t="s">
        <v>11</v>
      </c>
      <c r="AR172" t="s">
        <v>12</v>
      </c>
      <c r="AS172" t="s">
        <v>168</v>
      </c>
      <c r="AT172" s="1">
        <v>44200</v>
      </c>
      <c r="AU172">
        <v>3098</v>
      </c>
      <c r="AV172">
        <v>6918279</v>
      </c>
      <c r="AW172">
        <v>44.8</v>
      </c>
    </row>
    <row r="173" spans="14:49" x14ac:dyDescent="0.35">
      <c r="N173" s="3" t="str">
        <f t="shared" si="5"/>
        <v>1986Male20-24 years</v>
      </c>
      <c r="O173">
        <v>1986</v>
      </c>
      <c r="P173">
        <v>1986</v>
      </c>
      <c r="Q173" t="s">
        <v>127</v>
      </c>
      <c r="R173" t="s">
        <v>128</v>
      </c>
      <c r="S173" t="s">
        <v>13</v>
      </c>
      <c r="T173" t="s">
        <v>14</v>
      </c>
      <c r="U173">
        <v>2724</v>
      </c>
      <c r="V173">
        <v>10485643</v>
      </c>
      <c r="W173">
        <v>26</v>
      </c>
      <c r="AO173">
        <v>1985</v>
      </c>
      <c r="AP173">
        <v>1985</v>
      </c>
      <c r="AQ173" t="s">
        <v>11</v>
      </c>
      <c r="AR173" t="s">
        <v>12</v>
      </c>
      <c r="AS173" t="s">
        <v>122</v>
      </c>
      <c r="AT173" s="1">
        <v>44325</v>
      </c>
      <c r="AU173">
        <v>1738</v>
      </c>
      <c r="AV173">
        <v>8136717</v>
      </c>
      <c r="AW173">
        <v>21.4</v>
      </c>
    </row>
    <row r="174" spans="14:49" x14ac:dyDescent="0.35">
      <c r="N174" s="3" t="str">
        <f t="shared" si="5"/>
        <v>1986Female25-34 years</v>
      </c>
      <c r="O174">
        <v>1986</v>
      </c>
      <c r="P174">
        <v>1986</v>
      </c>
      <c r="Q174" t="s">
        <v>17</v>
      </c>
      <c r="R174" t="s">
        <v>18</v>
      </c>
      <c r="S174" t="s">
        <v>11</v>
      </c>
      <c r="T174" t="s">
        <v>12</v>
      </c>
      <c r="U174">
        <v>1261</v>
      </c>
      <c r="V174">
        <v>21217620</v>
      </c>
      <c r="W174">
        <v>5.9</v>
      </c>
      <c r="AO174">
        <v>1985</v>
      </c>
      <c r="AP174">
        <v>1985</v>
      </c>
      <c r="AQ174" t="s">
        <v>11</v>
      </c>
      <c r="AR174" t="s">
        <v>12</v>
      </c>
      <c r="AS174" t="s">
        <v>124</v>
      </c>
      <c r="AT174" s="1">
        <v>44483</v>
      </c>
      <c r="AU174">
        <v>1710</v>
      </c>
      <c r="AV174">
        <v>8308864</v>
      </c>
      <c r="AW174">
        <v>20.6</v>
      </c>
    </row>
    <row r="175" spans="14:49" x14ac:dyDescent="0.35">
      <c r="N175" s="3" t="str">
        <f t="shared" si="5"/>
        <v>1986Male25-34 years</v>
      </c>
      <c r="O175">
        <v>1986</v>
      </c>
      <c r="P175">
        <v>1986</v>
      </c>
      <c r="Q175" t="s">
        <v>17</v>
      </c>
      <c r="R175" t="s">
        <v>18</v>
      </c>
      <c r="S175" t="s">
        <v>13</v>
      </c>
      <c r="T175" t="s">
        <v>14</v>
      </c>
      <c r="U175">
        <v>5450</v>
      </c>
      <c r="V175">
        <v>21154090</v>
      </c>
      <c r="W175">
        <v>25.8</v>
      </c>
      <c r="AO175">
        <v>1985</v>
      </c>
      <c r="AP175">
        <v>1985</v>
      </c>
      <c r="AQ175" t="s">
        <v>11</v>
      </c>
      <c r="AR175" t="s">
        <v>12</v>
      </c>
      <c r="AS175" t="s">
        <v>125</v>
      </c>
      <c r="AT175" t="s">
        <v>126</v>
      </c>
      <c r="AU175">
        <v>4237</v>
      </c>
      <c r="AV175">
        <v>9174206</v>
      </c>
      <c r="AW175">
        <v>46.2</v>
      </c>
    </row>
    <row r="176" spans="14:49" x14ac:dyDescent="0.35">
      <c r="N176" s="3" t="str">
        <f t="shared" si="5"/>
        <v>1986Female35-44 years</v>
      </c>
      <c r="O176">
        <v>1986</v>
      </c>
      <c r="P176">
        <v>1986</v>
      </c>
      <c r="Q176" t="s">
        <v>19</v>
      </c>
      <c r="R176" t="s">
        <v>20</v>
      </c>
      <c r="S176" t="s">
        <v>11</v>
      </c>
      <c r="T176" t="s">
        <v>12</v>
      </c>
      <c r="U176">
        <v>1271</v>
      </c>
      <c r="V176">
        <v>16748457</v>
      </c>
      <c r="W176">
        <v>7.6</v>
      </c>
      <c r="AO176">
        <v>1985</v>
      </c>
      <c r="AP176">
        <v>1985</v>
      </c>
      <c r="AQ176" t="s">
        <v>11</v>
      </c>
      <c r="AR176" t="s">
        <v>12</v>
      </c>
      <c r="AS176" t="s">
        <v>127</v>
      </c>
      <c r="AT176" t="s">
        <v>128</v>
      </c>
      <c r="AU176">
        <v>5536</v>
      </c>
      <c r="AV176">
        <v>10541496</v>
      </c>
      <c r="AW176">
        <v>52.5</v>
      </c>
    </row>
    <row r="177" spans="14:49" x14ac:dyDescent="0.35">
      <c r="N177" s="3" t="str">
        <f t="shared" si="5"/>
        <v>1986Male35-44 years</v>
      </c>
      <c r="O177">
        <v>1986</v>
      </c>
      <c r="P177">
        <v>1986</v>
      </c>
      <c r="Q177" t="s">
        <v>19</v>
      </c>
      <c r="R177" t="s">
        <v>20</v>
      </c>
      <c r="S177" t="s">
        <v>13</v>
      </c>
      <c r="T177" t="s">
        <v>14</v>
      </c>
      <c r="U177">
        <v>3742</v>
      </c>
      <c r="V177">
        <v>16260538</v>
      </c>
      <c r="W177">
        <v>23</v>
      </c>
      <c r="AO177">
        <v>1985</v>
      </c>
      <c r="AP177">
        <v>1985</v>
      </c>
      <c r="AQ177" t="s">
        <v>11</v>
      </c>
      <c r="AR177" t="s">
        <v>12</v>
      </c>
      <c r="AS177" t="s">
        <v>17</v>
      </c>
      <c r="AT177" t="s">
        <v>18</v>
      </c>
      <c r="AU177">
        <v>14498</v>
      </c>
      <c r="AV177">
        <v>20903468</v>
      </c>
      <c r="AW177">
        <v>69.400000000000006</v>
      </c>
    </row>
    <row r="178" spans="14:49" x14ac:dyDescent="0.35">
      <c r="N178" s="3" t="str">
        <f t="shared" si="5"/>
        <v>1986Female45-54 years</v>
      </c>
      <c r="O178">
        <v>1986</v>
      </c>
      <c r="P178">
        <v>1986</v>
      </c>
      <c r="Q178" t="s">
        <v>21</v>
      </c>
      <c r="R178" t="s">
        <v>22</v>
      </c>
      <c r="S178" t="s">
        <v>11</v>
      </c>
      <c r="T178" t="s">
        <v>12</v>
      </c>
      <c r="U178">
        <v>1028</v>
      </c>
      <c r="V178">
        <v>11632806</v>
      </c>
      <c r="W178">
        <v>8.8000000000000007</v>
      </c>
      <c r="AO178">
        <v>1985</v>
      </c>
      <c r="AP178">
        <v>1985</v>
      </c>
      <c r="AQ178" t="s">
        <v>11</v>
      </c>
      <c r="AR178" t="s">
        <v>12</v>
      </c>
      <c r="AS178" t="s">
        <v>19</v>
      </c>
      <c r="AT178" t="s">
        <v>20</v>
      </c>
      <c r="AU178">
        <v>22321</v>
      </c>
      <c r="AV178">
        <v>16097038</v>
      </c>
      <c r="AW178">
        <v>138.69999999999999</v>
      </c>
    </row>
    <row r="179" spans="14:49" x14ac:dyDescent="0.35">
      <c r="N179" s="3" t="str">
        <f t="shared" si="5"/>
        <v>1986Male45-54 years</v>
      </c>
      <c r="O179">
        <v>1986</v>
      </c>
      <c r="P179">
        <v>1986</v>
      </c>
      <c r="Q179" t="s">
        <v>21</v>
      </c>
      <c r="R179" t="s">
        <v>22</v>
      </c>
      <c r="S179" t="s">
        <v>13</v>
      </c>
      <c r="T179" t="s">
        <v>14</v>
      </c>
      <c r="U179">
        <v>2708</v>
      </c>
      <c r="V179">
        <v>11026121</v>
      </c>
      <c r="W179">
        <v>24.6</v>
      </c>
      <c r="AO179">
        <v>1985</v>
      </c>
      <c r="AP179">
        <v>1985</v>
      </c>
      <c r="AQ179" t="s">
        <v>11</v>
      </c>
      <c r="AR179" t="s">
        <v>12</v>
      </c>
      <c r="AS179" t="s">
        <v>21</v>
      </c>
      <c r="AT179" t="s">
        <v>22</v>
      </c>
      <c r="AU179">
        <v>43314</v>
      </c>
      <c r="AV179">
        <v>11542762</v>
      </c>
      <c r="AW179">
        <v>375.2</v>
      </c>
    </row>
    <row r="180" spans="14:49" x14ac:dyDescent="0.35">
      <c r="N180" s="3" t="str">
        <f t="shared" si="5"/>
        <v>1986Female55-64 years</v>
      </c>
      <c r="O180">
        <v>1986</v>
      </c>
      <c r="P180">
        <v>1986</v>
      </c>
      <c r="Q180" t="s">
        <v>23</v>
      </c>
      <c r="R180" t="s">
        <v>24</v>
      </c>
      <c r="S180" t="s">
        <v>11</v>
      </c>
      <c r="T180" t="s">
        <v>12</v>
      </c>
      <c r="U180">
        <v>994</v>
      </c>
      <c r="V180">
        <v>11674307</v>
      </c>
      <c r="W180">
        <v>8.5</v>
      </c>
      <c r="AO180">
        <v>1985</v>
      </c>
      <c r="AP180">
        <v>1985</v>
      </c>
      <c r="AQ180" t="s">
        <v>11</v>
      </c>
      <c r="AR180" t="s">
        <v>12</v>
      </c>
      <c r="AS180" t="s">
        <v>23</v>
      </c>
      <c r="AT180" t="s">
        <v>24</v>
      </c>
      <c r="AU180">
        <v>108769</v>
      </c>
      <c r="AV180">
        <v>11751158</v>
      </c>
      <c r="AW180">
        <v>925.6</v>
      </c>
    </row>
    <row r="181" spans="14:49" x14ac:dyDescent="0.35">
      <c r="N181" s="3" t="str">
        <f t="shared" si="5"/>
        <v>1986Male55-64 years</v>
      </c>
      <c r="O181">
        <v>1986</v>
      </c>
      <c r="P181">
        <v>1986</v>
      </c>
      <c r="Q181" t="s">
        <v>23</v>
      </c>
      <c r="R181" t="s">
        <v>24</v>
      </c>
      <c r="S181" t="s">
        <v>13</v>
      </c>
      <c r="T181" t="s">
        <v>14</v>
      </c>
      <c r="U181">
        <v>2788</v>
      </c>
      <c r="V181">
        <v>10319584</v>
      </c>
      <c r="W181">
        <v>27</v>
      </c>
      <c r="AO181">
        <v>1985</v>
      </c>
      <c r="AP181">
        <v>1985</v>
      </c>
      <c r="AQ181" t="s">
        <v>11</v>
      </c>
      <c r="AR181" t="s">
        <v>12</v>
      </c>
      <c r="AS181" t="s">
        <v>25</v>
      </c>
      <c r="AT181" t="s">
        <v>26</v>
      </c>
      <c r="AU181">
        <v>199629</v>
      </c>
      <c r="AV181">
        <v>9519833</v>
      </c>
      <c r="AW181">
        <v>2097</v>
      </c>
    </row>
    <row r="182" spans="14:49" x14ac:dyDescent="0.35">
      <c r="N182" s="3" t="str">
        <f t="shared" si="5"/>
        <v>1986Female65-74 years</v>
      </c>
      <c r="O182">
        <v>1986</v>
      </c>
      <c r="P182">
        <v>1986</v>
      </c>
      <c r="Q182" t="s">
        <v>25</v>
      </c>
      <c r="R182" t="s">
        <v>26</v>
      </c>
      <c r="S182" t="s">
        <v>11</v>
      </c>
      <c r="T182" t="s">
        <v>12</v>
      </c>
      <c r="U182">
        <v>702</v>
      </c>
      <c r="V182">
        <v>9662377</v>
      </c>
      <c r="W182">
        <v>7.3</v>
      </c>
      <c r="AO182">
        <v>1985</v>
      </c>
      <c r="AP182">
        <v>1985</v>
      </c>
      <c r="AQ182" t="s">
        <v>11</v>
      </c>
      <c r="AR182" t="s">
        <v>12</v>
      </c>
      <c r="AS182" t="s">
        <v>27</v>
      </c>
      <c r="AT182" t="s">
        <v>28</v>
      </c>
      <c r="AU182">
        <v>288976</v>
      </c>
      <c r="AV182">
        <v>5598128</v>
      </c>
      <c r="AW182">
        <v>5162</v>
      </c>
    </row>
    <row r="183" spans="14:49" x14ac:dyDescent="0.35">
      <c r="N183" s="3" t="str">
        <f t="shared" si="5"/>
        <v>1986Male65-74 years</v>
      </c>
      <c r="O183">
        <v>1986</v>
      </c>
      <c r="P183">
        <v>1986</v>
      </c>
      <c r="Q183" t="s">
        <v>25</v>
      </c>
      <c r="R183" t="s">
        <v>26</v>
      </c>
      <c r="S183" t="s">
        <v>13</v>
      </c>
      <c r="T183" t="s">
        <v>14</v>
      </c>
      <c r="U183">
        <v>2712</v>
      </c>
      <c r="V183">
        <v>7474882</v>
      </c>
      <c r="W183">
        <v>36.299999999999997</v>
      </c>
      <c r="AO183">
        <v>1985</v>
      </c>
      <c r="AP183">
        <v>1985</v>
      </c>
      <c r="AQ183" t="s">
        <v>11</v>
      </c>
      <c r="AR183" t="s">
        <v>12</v>
      </c>
      <c r="AS183" t="s">
        <v>29</v>
      </c>
      <c r="AT183" t="s">
        <v>30</v>
      </c>
      <c r="AU183">
        <v>277398</v>
      </c>
      <c r="AV183">
        <v>1905928</v>
      </c>
      <c r="AW183">
        <v>14554.5</v>
      </c>
    </row>
    <row r="184" spans="14:49" x14ac:dyDescent="0.35">
      <c r="N184" s="3" t="str">
        <f t="shared" si="5"/>
        <v>1986Female75-84 years</v>
      </c>
      <c r="O184">
        <v>1986</v>
      </c>
      <c r="P184">
        <v>1986</v>
      </c>
      <c r="Q184" t="s">
        <v>27</v>
      </c>
      <c r="R184" t="s">
        <v>28</v>
      </c>
      <c r="S184" t="s">
        <v>11</v>
      </c>
      <c r="T184" t="s">
        <v>12</v>
      </c>
      <c r="U184">
        <v>427</v>
      </c>
      <c r="V184">
        <v>5744885</v>
      </c>
      <c r="W184">
        <v>7.4</v>
      </c>
      <c r="AO184">
        <v>1985</v>
      </c>
      <c r="AP184">
        <v>1985</v>
      </c>
      <c r="AQ184" t="s">
        <v>11</v>
      </c>
      <c r="AR184" t="s">
        <v>12</v>
      </c>
      <c r="AS184" t="s">
        <v>31</v>
      </c>
      <c r="AT184" t="s">
        <v>32</v>
      </c>
      <c r="AU184">
        <v>386</v>
      </c>
      <c r="AV184" t="s">
        <v>33</v>
      </c>
      <c r="AW184" t="s">
        <v>33</v>
      </c>
    </row>
    <row r="185" spans="14:49" x14ac:dyDescent="0.35">
      <c r="N185" s="3" t="str">
        <f t="shared" si="5"/>
        <v>1986Male75-84 years</v>
      </c>
      <c r="O185">
        <v>1986</v>
      </c>
      <c r="P185">
        <v>1986</v>
      </c>
      <c r="Q185" t="s">
        <v>27</v>
      </c>
      <c r="R185" t="s">
        <v>28</v>
      </c>
      <c r="S185" t="s">
        <v>13</v>
      </c>
      <c r="T185" t="s">
        <v>14</v>
      </c>
      <c r="U185">
        <v>1856</v>
      </c>
      <c r="V185">
        <v>3383405</v>
      </c>
      <c r="W185">
        <v>54.9</v>
      </c>
      <c r="AO185">
        <v>1985</v>
      </c>
      <c r="AP185">
        <v>1985</v>
      </c>
      <c r="AQ185" t="s">
        <v>13</v>
      </c>
      <c r="AR185" t="s">
        <v>14</v>
      </c>
      <c r="AS185" t="s">
        <v>167</v>
      </c>
      <c r="AT185">
        <v>1</v>
      </c>
      <c r="AU185">
        <v>22958</v>
      </c>
      <c r="AV185">
        <v>1927983</v>
      </c>
      <c r="AW185">
        <v>1190.8</v>
      </c>
    </row>
    <row r="186" spans="14:49" x14ac:dyDescent="0.35">
      <c r="N186" s="3" t="str">
        <f t="shared" si="5"/>
        <v>1986Female85+ years</v>
      </c>
      <c r="O186">
        <v>1986</v>
      </c>
      <c r="P186">
        <v>1986</v>
      </c>
      <c r="Q186" t="s">
        <v>29</v>
      </c>
      <c r="R186" t="s">
        <v>30</v>
      </c>
      <c r="S186" t="s">
        <v>11</v>
      </c>
      <c r="T186" t="s">
        <v>12</v>
      </c>
      <c r="U186">
        <v>94</v>
      </c>
      <c r="V186">
        <v>1963279</v>
      </c>
      <c r="W186">
        <v>4.8</v>
      </c>
      <c r="AO186">
        <v>1985</v>
      </c>
      <c r="AP186">
        <v>1985</v>
      </c>
      <c r="AQ186" t="s">
        <v>13</v>
      </c>
      <c r="AR186" t="s">
        <v>14</v>
      </c>
      <c r="AS186" t="s">
        <v>168</v>
      </c>
      <c r="AT186" s="1">
        <v>44200</v>
      </c>
      <c r="AU186">
        <v>4241</v>
      </c>
      <c r="AV186">
        <v>7244701</v>
      </c>
      <c r="AW186">
        <v>58.5</v>
      </c>
    </row>
    <row r="187" spans="14:49" x14ac:dyDescent="0.35">
      <c r="N187" s="3" t="str">
        <f t="shared" si="5"/>
        <v>1986Male85+ years</v>
      </c>
      <c r="O187">
        <v>1986</v>
      </c>
      <c r="P187">
        <v>1986</v>
      </c>
      <c r="Q187" t="s">
        <v>29</v>
      </c>
      <c r="R187" t="s">
        <v>30</v>
      </c>
      <c r="S187" t="s">
        <v>13</v>
      </c>
      <c r="T187" t="s">
        <v>14</v>
      </c>
      <c r="U187">
        <v>484</v>
      </c>
      <c r="V187">
        <v>778769</v>
      </c>
      <c r="W187">
        <v>62.1</v>
      </c>
      <c r="AO187">
        <v>1985</v>
      </c>
      <c r="AP187">
        <v>1985</v>
      </c>
      <c r="AQ187" t="s">
        <v>13</v>
      </c>
      <c r="AR187" t="s">
        <v>14</v>
      </c>
      <c r="AS187" t="s">
        <v>122</v>
      </c>
      <c r="AT187" s="1">
        <v>44325</v>
      </c>
      <c r="AU187">
        <v>2430</v>
      </c>
      <c r="AV187">
        <v>8528140</v>
      </c>
      <c r="AW187">
        <v>28.5</v>
      </c>
    </row>
    <row r="188" spans="14:49" x14ac:dyDescent="0.35">
      <c r="N188" s="3" t="str">
        <f t="shared" si="5"/>
        <v>1986FemaleNot Stated</v>
      </c>
      <c r="O188">
        <v>1986</v>
      </c>
      <c r="P188">
        <v>1986</v>
      </c>
      <c r="Q188" t="s">
        <v>31</v>
      </c>
      <c r="R188" t="s">
        <v>32</v>
      </c>
      <c r="S188" t="s">
        <v>11</v>
      </c>
      <c r="T188" t="s">
        <v>12</v>
      </c>
      <c r="U188">
        <v>1</v>
      </c>
      <c r="V188" t="s">
        <v>33</v>
      </c>
      <c r="W188" t="s">
        <v>33</v>
      </c>
      <c r="AO188">
        <v>1985</v>
      </c>
      <c r="AP188">
        <v>1985</v>
      </c>
      <c r="AQ188" t="s">
        <v>13</v>
      </c>
      <c r="AR188" t="s">
        <v>14</v>
      </c>
      <c r="AS188" t="s">
        <v>124</v>
      </c>
      <c r="AT188" s="1">
        <v>44483</v>
      </c>
      <c r="AU188">
        <v>3055</v>
      </c>
      <c r="AV188">
        <v>8718569</v>
      </c>
      <c r="AW188">
        <v>35</v>
      </c>
    </row>
    <row r="189" spans="14:49" x14ac:dyDescent="0.35">
      <c r="N189" s="3" t="str">
        <f t="shared" si="5"/>
        <v>1986MaleNot Stated</v>
      </c>
      <c r="O189">
        <v>1986</v>
      </c>
      <c r="P189">
        <v>1986</v>
      </c>
      <c r="Q189" t="s">
        <v>31</v>
      </c>
      <c r="R189" t="s">
        <v>32</v>
      </c>
      <c r="S189" t="s">
        <v>13</v>
      </c>
      <c r="T189" t="s">
        <v>14</v>
      </c>
      <c r="U189">
        <v>11</v>
      </c>
      <c r="V189" t="s">
        <v>33</v>
      </c>
      <c r="W189" t="s">
        <v>33</v>
      </c>
      <c r="AO189">
        <v>1985</v>
      </c>
      <c r="AP189">
        <v>1985</v>
      </c>
      <c r="AQ189" t="s">
        <v>13</v>
      </c>
      <c r="AR189" t="s">
        <v>14</v>
      </c>
      <c r="AS189" t="s">
        <v>125</v>
      </c>
      <c r="AT189" t="s">
        <v>126</v>
      </c>
      <c r="AU189">
        <v>10831</v>
      </c>
      <c r="AV189">
        <v>9553032</v>
      </c>
      <c r="AW189">
        <v>113.4</v>
      </c>
    </row>
    <row r="190" spans="14:49" x14ac:dyDescent="0.35">
      <c r="N190" s="3" t="str">
        <f t="shared" si="5"/>
        <v>1987Male5-9 years</v>
      </c>
      <c r="O190">
        <v>1987</v>
      </c>
      <c r="P190">
        <v>1987</v>
      </c>
      <c r="Q190" t="s">
        <v>122</v>
      </c>
      <c r="R190" s="1">
        <v>44325</v>
      </c>
      <c r="S190" t="s">
        <v>13</v>
      </c>
      <c r="T190" t="s">
        <v>14</v>
      </c>
      <c r="U190">
        <v>1</v>
      </c>
      <c r="V190">
        <v>8918362</v>
      </c>
      <c r="W190" t="s">
        <v>123</v>
      </c>
      <c r="AO190">
        <v>1985</v>
      </c>
      <c r="AP190">
        <v>1985</v>
      </c>
      <c r="AQ190" t="s">
        <v>13</v>
      </c>
      <c r="AR190" t="s">
        <v>14</v>
      </c>
      <c r="AS190" t="s">
        <v>127</v>
      </c>
      <c r="AT190" t="s">
        <v>128</v>
      </c>
      <c r="AU190">
        <v>17331</v>
      </c>
      <c r="AV190">
        <v>10723109</v>
      </c>
      <c r="AW190">
        <v>161.6</v>
      </c>
    </row>
    <row r="191" spans="14:49" x14ac:dyDescent="0.35">
      <c r="N191" s="3" t="str">
        <f t="shared" si="5"/>
        <v>1987Female10-14 years</v>
      </c>
      <c r="O191">
        <v>1987</v>
      </c>
      <c r="P191">
        <v>1987</v>
      </c>
      <c r="Q191" t="s">
        <v>124</v>
      </c>
      <c r="R191" s="1">
        <v>44483</v>
      </c>
      <c r="S191" t="s">
        <v>11</v>
      </c>
      <c r="T191" t="s">
        <v>12</v>
      </c>
      <c r="U191">
        <v>52</v>
      </c>
      <c r="V191">
        <v>7987344</v>
      </c>
      <c r="W191">
        <v>0.7</v>
      </c>
      <c r="AO191">
        <v>1985</v>
      </c>
      <c r="AP191">
        <v>1985</v>
      </c>
      <c r="AQ191" t="s">
        <v>13</v>
      </c>
      <c r="AR191" t="s">
        <v>14</v>
      </c>
      <c r="AS191" t="s">
        <v>17</v>
      </c>
      <c r="AT191" t="s">
        <v>18</v>
      </c>
      <c r="AU191">
        <v>37354</v>
      </c>
      <c r="AV191">
        <v>20792955</v>
      </c>
      <c r="AW191">
        <v>179.6</v>
      </c>
    </row>
    <row r="192" spans="14:49" x14ac:dyDescent="0.35">
      <c r="N192" s="3" t="str">
        <f t="shared" si="5"/>
        <v>1987Male10-14 years</v>
      </c>
      <c r="O192">
        <v>1987</v>
      </c>
      <c r="P192">
        <v>1987</v>
      </c>
      <c r="Q192" t="s">
        <v>124</v>
      </c>
      <c r="R192" s="1">
        <v>44483</v>
      </c>
      <c r="S192" t="s">
        <v>13</v>
      </c>
      <c r="T192" t="s">
        <v>14</v>
      </c>
      <c r="U192">
        <v>198</v>
      </c>
      <c r="V192">
        <v>8389502</v>
      </c>
      <c r="W192">
        <v>2.4</v>
      </c>
      <c r="AO192">
        <v>1985</v>
      </c>
      <c r="AP192">
        <v>1985</v>
      </c>
      <c r="AQ192" t="s">
        <v>13</v>
      </c>
      <c r="AR192" t="s">
        <v>14</v>
      </c>
      <c r="AS192" t="s">
        <v>19</v>
      </c>
      <c r="AT192" t="s">
        <v>20</v>
      </c>
      <c r="AU192">
        <v>43494</v>
      </c>
      <c r="AV192">
        <v>15593976</v>
      </c>
      <c r="AW192">
        <v>278.89999999999998</v>
      </c>
    </row>
    <row r="193" spans="14:49" x14ac:dyDescent="0.35">
      <c r="N193" s="3" t="str">
        <f t="shared" si="5"/>
        <v>1987Female15-19 years</v>
      </c>
      <c r="O193">
        <v>1987</v>
      </c>
      <c r="P193">
        <v>1987</v>
      </c>
      <c r="Q193" t="s">
        <v>125</v>
      </c>
      <c r="R193" t="s">
        <v>126</v>
      </c>
      <c r="S193" t="s">
        <v>11</v>
      </c>
      <c r="T193" t="s">
        <v>12</v>
      </c>
      <c r="U193">
        <v>377</v>
      </c>
      <c r="V193">
        <v>9138902</v>
      </c>
      <c r="W193">
        <v>4.0999999999999996</v>
      </c>
      <c r="AO193">
        <v>1985</v>
      </c>
      <c r="AP193">
        <v>1985</v>
      </c>
      <c r="AQ193" t="s">
        <v>13</v>
      </c>
      <c r="AR193" t="s">
        <v>14</v>
      </c>
      <c r="AS193" t="s">
        <v>21</v>
      </c>
      <c r="AT193" t="s">
        <v>22</v>
      </c>
      <c r="AU193">
        <v>73320</v>
      </c>
      <c r="AV193">
        <v>10916542</v>
      </c>
      <c r="AW193">
        <v>671.6</v>
      </c>
    </row>
    <row r="194" spans="14:49" x14ac:dyDescent="0.35">
      <c r="N194" s="3" t="str">
        <f t="shared" si="5"/>
        <v>1987Male15-19 years</v>
      </c>
      <c r="O194">
        <v>1987</v>
      </c>
      <c r="P194">
        <v>1987</v>
      </c>
      <c r="Q194" t="s">
        <v>125</v>
      </c>
      <c r="R194" t="s">
        <v>126</v>
      </c>
      <c r="S194" t="s">
        <v>13</v>
      </c>
      <c r="T194" t="s">
        <v>14</v>
      </c>
      <c r="U194">
        <v>1525</v>
      </c>
      <c r="V194">
        <v>9559404</v>
      </c>
      <c r="W194">
        <v>16</v>
      </c>
      <c r="AO194">
        <v>1985</v>
      </c>
      <c r="AP194">
        <v>1985</v>
      </c>
      <c r="AQ194" t="s">
        <v>13</v>
      </c>
      <c r="AR194" t="s">
        <v>14</v>
      </c>
      <c r="AS194" t="s">
        <v>23</v>
      </c>
      <c r="AT194" t="s">
        <v>24</v>
      </c>
      <c r="AU194">
        <v>177711</v>
      </c>
      <c r="AV194">
        <v>10383963</v>
      </c>
      <c r="AW194">
        <v>1711.4</v>
      </c>
    </row>
    <row r="195" spans="14:49" x14ac:dyDescent="0.35">
      <c r="N195" s="3" t="str">
        <f t="shared" si="5"/>
        <v>1987Female20-24 years</v>
      </c>
      <c r="O195">
        <v>1987</v>
      </c>
      <c r="P195">
        <v>1987</v>
      </c>
      <c r="Q195" t="s">
        <v>127</v>
      </c>
      <c r="R195" t="s">
        <v>128</v>
      </c>
      <c r="S195" t="s">
        <v>11</v>
      </c>
      <c r="T195" t="s">
        <v>12</v>
      </c>
      <c r="U195">
        <v>438</v>
      </c>
      <c r="V195">
        <v>9971218</v>
      </c>
      <c r="W195">
        <v>4.4000000000000004</v>
      </c>
      <c r="AO195">
        <v>1985</v>
      </c>
      <c r="AP195">
        <v>1985</v>
      </c>
      <c r="AQ195" t="s">
        <v>13</v>
      </c>
      <c r="AR195" t="s">
        <v>14</v>
      </c>
      <c r="AS195" t="s">
        <v>25</v>
      </c>
      <c r="AT195" t="s">
        <v>26</v>
      </c>
      <c r="AU195">
        <v>283017</v>
      </c>
      <c r="AV195">
        <v>7338827</v>
      </c>
      <c r="AW195">
        <v>3856.4</v>
      </c>
    </row>
    <row r="196" spans="14:49" x14ac:dyDescent="0.35">
      <c r="N196" s="3" t="str">
        <f t="shared" ref="N196:N259" si="6">O196&amp;S196&amp;Q196</f>
        <v>1987Male20-24 years</v>
      </c>
      <c r="O196">
        <v>1987</v>
      </c>
      <c r="P196">
        <v>1987</v>
      </c>
      <c r="Q196" t="s">
        <v>127</v>
      </c>
      <c r="R196" t="s">
        <v>128</v>
      </c>
      <c r="S196" t="s">
        <v>13</v>
      </c>
      <c r="T196" t="s">
        <v>14</v>
      </c>
      <c r="U196">
        <v>2584</v>
      </c>
      <c r="V196">
        <v>10220330</v>
      </c>
      <c r="W196">
        <v>25.3</v>
      </c>
      <c r="AO196">
        <v>1985</v>
      </c>
      <c r="AP196">
        <v>1985</v>
      </c>
      <c r="AQ196" t="s">
        <v>13</v>
      </c>
      <c r="AR196" t="s">
        <v>14</v>
      </c>
      <c r="AS196" t="s">
        <v>27</v>
      </c>
      <c r="AT196" t="s">
        <v>28</v>
      </c>
      <c r="AU196">
        <v>279872</v>
      </c>
      <c r="AV196">
        <v>3292119</v>
      </c>
      <c r="AW196">
        <v>8501.2999999999993</v>
      </c>
    </row>
    <row r="197" spans="14:49" x14ac:dyDescent="0.35">
      <c r="N197" s="3" t="str">
        <f t="shared" si="6"/>
        <v>1987Female25-34 years</v>
      </c>
      <c r="O197">
        <v>1987</v>
      </c>
      <c r="P197">
        <v>1987</v>
      </c>
      <c r="Q197" t="s">
        <v>17</v>
      </c>
      <c r="R197" t="s">
        <v>18</v>
      </c>
      <c r="S197" t="s">
        <v>11</v>
      </c>
      <c r="T197" t="s">
        <v>12</v>
      </c>
      <c r="U197">
        <v>1285</v>
      </c>
      <c r="V197">
        <v>21441678</v>
      </c>
      <c r="W197">
        <v>6</v>
      </c>
      <c r="AO197">
        <v>1985</v>
      </c>
      <c r="AP197">
        <v>1985</v>
      </c>
      <c r="AQ197" t="s">
        <v>13</v>
      </c>
      <c r="AR197" t="s">
        <v>14</v>
      </c>
      <c r="AS197" t="s">
        <v>29</v>
      </c>
      <c r="AT197" t="s">
        <v>30</v>
      </c>
      <c r="AU197">
        <v>141653</v>
      </c>
      <c r="AV197">
        <v>761344</v>
      </c>
      <c r="AW197">
        <v>18605.7</v>
      </c>
    </row>
    <row r="198" spans="14:49" x14ac:dyDescent="0.35">
      <c r="N198" s="3" t="str">
        <f t="shared" si="6"/>
        <v>1987Male25-34 years</v>
      </c>
      <c r="O198">
        <v>1987</v>
      </c>
      <c r="P198">
        <v>1987</v>
      </c>
      <c r="Q198" t="s">
        <v>17</v>
      </c>
      <c r="R198" t="s">
        <v>18</v>
      </c>
      <c r="S198" t="s">
        <v>13</v>
      </c>
      <c r="T198" t="s">
        <v>14</v>
      </c>
      <c r="U198">
        <v>5370</v>
      </c>
      <c r="V198">
        <v>21398934</v>
      </c>
      <c r="W198">
        <v>25.1</v>
      </c>
      <c r="AO198">
        <v>1985</v>
      </c>
      <c r="AP198">
        <v>1985</v>
      </c>
      <c r="AQ198" t="s">
        <v>13</v>
      </c>
      <c r="AR198" t="s">
        <v>14</v>
      </c>
      <c r="AS198" t="s">
        <v>31</v>
      </c>
      <c r="AT198" t="s">
        <v>32</v>
      </c>
      <c r="AU198">
        <v>491</v>
      </c>
      <c r="AV198" t="s">
        <v>33</v>
      </c>
      <c r="AW198" t="s">
        <v>33</v>
      </c>
    </row>
    <row r="199" spans="14:49" x14ac:dyDescent="0.35">
      <c r="N199" s="3" t="str">
        <f t="shared" si="6"/>
        <v>1987Female35-44 years</v>
      </c>
      <c r="O199">
        <v>1987</v>
      </c>
      <c r="P199">
        <v>1987</v>
      </c>
      <c r="Q199" t="s">
        <v>19</v>
      </c>
      <c r="R199" t="s">
        <v>20</v>
      </c>
      <c r="S199" t="s">
        <v>11</v>
      </c>
      <c r="T199" t="s">
        <v>12</v>
      </c>
      <c r="U199">
        <v>1255</v>
      </c>
      <c r="V199">
        <v>17349528</v>
      </c>
      <c r="W199">
        <v>7.2</v>
      </c>
      <c r="AO199">
        <v>1986</v>
      </c>
      <c r="AP199">
        <v>1986</v>
      </c>
      <c r="AQ199" t="s">
        <v>11</v>
      </c>
      <c r="AR199" t="s">
        <v>12</v>
      </c>
      <c r="AS199" t="s">
        <v>167</v>
      </c>
      <c r="AT199">
        <v>1</v>
      </c>
      <c r="AU199">
        <v>16667</v>
      </c>
      <c r="AV199">
        <v>1831679</v>
      </c>
      <c r="AW199">
        <v>909.9</v>
      </c>
    </row>
    <row r="200" spans="14:49" x14ac:dyDescent="0.35">
      <c r="N200" s="3" t="str">
        <f t="shared" si="6"/>
        <v>1987Male35-44 years</v>
      </c>
      <c r="O200">
        <v>1987</v>
      </c>
      <c r="P200">
        <v>1987</v>
      </c>
      <c r="Q200" t="s">
        <v>19</v>
      </c>
      <c r="R200" t="s">
        <v>20</v>
      </c>
      <c r="S200" t="s">
        <v>13</v>
      </c>
      <c r="T200" t="s">
        <v>14</v>
      </c>
      <c r="U200">
        <v>3877</v>
      </c>
      <c r="V200">
        <v>16876881</v>
      </c>
      <c r="W200">
        <v>23</v>
      </c>
      <c r="AO200">
        <v>1986</v>
      </c>
      <c r="AP200">
        <v>1986</v>
      </c>
      <c r="AQ200" t="s">
        <v>11</v>
      </c>
      <c r="AR200" t="s">
        <v>12</v>
      </c>
      <c r="AS200" t="s">
        <v>168</v>
      </c>
      <c r="AT200" s="1">
        <v>44200</v>
      </c>
      <c r="AU200">
        <v>3218</v>
      </c>
      <c r="AV200">
        <v>6966601</v>
      </c>
      <c r="AW200">
        <v>46.2</v>
      </c>
    </row>
    <row r="201" spans="14:49" x14ac:dyDescent="0.35">
      <c r="N201" s="3" t="str">
        <f t="shared" si="6"/>
        <v>1987Female45-54 years</v>
      </c>
      <c r="O201">
        <v>1987</v>
      </c>
      <c r="P201">
        <v>1987</v>
      </c>
      <c r="Q201" t="s">
        <v>21</v>
      </c>
      <c r="R201" t="s">
        <v>22</v>
      </c>
      <c r="S201" t="s">
        <v>11</v>
      </c>
      <c r="T201" t="s">
        <v>12</v>
      </c>
      <c r="U201">
        <v>1015</v>
      </c>
      <c r="V201">
        <v>11843525</v>
      </c>
      <c r="W201">
        <v>8.6</v>
      </c>
      <c r="AO201">
        <v>1986</v>
      </c>
      <c r="AP201">
        <v>1986</v>
      </c>
      <c r="AQ201" t="s">
        <v>11</v>
      </c>
      <c r="AR201" t="s">
        <v>12</v>
      </c>
      <c r="AS201" t="s">
        <v>122</v>
      </c>
      <c r="AT201" s="1">
        <v>44325</v>
      </c>
      <c r="AU201">
        <v>1645</v>
      </c>
      <c r="AV201">
        <v>8347837</v>
      </c>
      <c r="AW201">
        <v>19.7</v>
      </c>
    </row>
    <row r="202" spans="14:49" x14ac:dyDescent="0.35">
      <c r="N202" s="3" t="str">
        <f t="shared" si="6"/>
        <v>1987Male45-54 years</v>
      </c>
      <c r="O202">
        <v>1987</v>
      </c>
      <c r="P202">
        <v>1987</v>
      </c>
      <c r="Q202" t="s">
        <v>21</v>
      </c>
      <c r="R202" t="s">
        <v>22</v>
      </c>
      <c r="S202" t="s">
        <v>13</v>
      </c>
      <c r="T202" t="s">
        <v>14</v>
      </c>
      <c r="U202">
        <v>2692</v>
      </c>
      <c r="V202">
        <v>11252355</v>
      </c>
      <c r="W202">
        <v>23.9</v>
      </c>
      <c r="AO202">
        <v>1986</v>
      </c>
      <c r="AP202">
        <v>1986</v>
      </c>
      <c r="AQ202" t="s">
        <v>11</v>
      </c>
      <c r="AR202" t="s">
        <v>12</v>
      </c>
      <c r="AS202" t="s">
        <v>124</v>
      </c>
      <c r="AT202" s="1">
        <v>44483</v>
      </c>
      <c r="AU202">
        <v>1640</v>
      </c>
      <c r="AV202">
        <v>8039045</v>
      </c>
      <c r="AW202">
        <v>20.399999999999999</v>
      </c>
    </row>
    <row r="203" spans="14:49" x14ac:dyDescent="0.35">
      <c r="N203" s="3" t="str">
        <f t="shared" si="6"/>
        <v>1987Female55-64 years</v>
      </c>
      <c r="O203">
        <v>1987</v>
      </c>
      <c r="P203">
        <v>1987</v>
      </c>
      <c r="Q203" t="s">
        <v>23</v>
      </c>
      <c r="R203" t="s">
        <v>24</v>
      </c>
      <c r="S203" t="s">
        <v>11</v>
      </c>
      <c r="T203" t="s">
        <v>12</v>
      </c>
      <c r="U203">
        <v>892</v>
      </c>
      <c r="V203">
        <v>11536984</v>
      </c>
      <c r="W203">
        <v>7.7</v>
      </c>
      <c r="AO203">
        <v>1986</v>
      </c>
      <c r="AP203">
        <v>1986</v>
      </c>
      <c r="AQ203" t="s">
        <v>11</v>
      </c>
      <c r="AR203" t="s">
        <v>12</v>
      </c>
      <c r="AS203" t="s">
        <v>125</v>
      </c>
      <c r="AT203" t="s">
        <v>126</v>
      </c>
      <c r="AU203">
        <v>4438</v>
      </c>
      <c r="AV203">
        <v>9205787</v>
      </c>
      <c r="AW203">
        <v>48.2</v>
      </c>
    </row>
    <row r="204" spans="14:49" x14ac:dyDescent="0.35">
      <c r="N204" s="3" t="str">
        <f t="shared" si="6"/>
        <v>1987Male55-64 years</v>
      </c>
      <c r="O204">
        <v>1987</v>
      </c>
      <c r="P204">
        <v>1987</v>
      </c>
      <c r="Q204" t="s">
        <v>23</v>
      </c>
      <c r="R204" t="s">
        <v>24</v>
      </c>
      <c r="S204" t="s">
        <v>13</v>
      </c>
      <c r="T204" t="s">
        <v>14</v>
      </c>
      <c r="U204">
        <v>2758</v>
      </c>
      <c r="V204">
        <v>10213704</v>
      </c>
      <c r="W204">
        <v>27</v>
      </c>
      <c r="AO204">
        <v>1986</v>
      </c>
      <c r="AP204">
        <v>1986</v>
      </c>
      <c r="AQ204" t="s">
        <v>11</v>
      </c>
      <c r="AR204" t="s">
        <v>12</v>
      </c>
      <c r="AS204" t="s">
        <v>127</v>
      </c>
      <c r="AT204" t="s">
        <v>128</v>
      </c>
      <c r="AU204">
        <v>5657</v>
      </c>
      <c r="AV204">
        <v>10258416</v>
      </c>
      <c r="AW204">
        <v>55.1</v>
      </c>
    </row>
    <row r="205" spans="14:49" x14ac:dyDescent="0.35">
      <c r="N205" s="3" t="str">
        <f t="shared" si="6"/>
        <v>1987Female65-74 years</v>
      </c>
      <c r="O205">
        <v>1987</v>
      </c>
      <c r="P205">
        <v>1987</v>
      </c>
      <c r="Q205" t="s">
        <v>25</v>
      </c>
      <c r="R205" t="s">
        <v>26</v>
      </c>
      <c r="S205" t="s">
        <v>11</v>
      </c>
      <c r="T205" t="s">
        <v>12</v>
      </c>
      <c r="U205">
        <v>704</v>
      </c>
      <c r="V205">
        <v>9812004</v>
      </c>
      <c r="W205">
        <v>7.2</v>
      </c>
      <c r="AO205">
        <v>1986</v>
      </c>
      <c r="AP205">
        <v>1986</v>
      </c>
      <c r="AQ205" t="s">
        <v>11</v>
      </c>
      <c r="AR205" t="s">
        <v>12</v>
      </c>
      <c r="AS205" t="s">
        <v>17</v>
      </c>
      <c r="AT205" t="s">
        <v>18</v>
      </c>
      <c r="AU205">
        <v>15304</v>
      </c>
      <c r="AV205">
        <v>21217620</v>
      </c>
      <c r="AW205">
        <v>72.099999999999994</v>
      </c>
    </row>
    <row r="206" spans="14:49" x14ac:dyDescent="0.35">
      <c r="N206" s="3" t="str">
        <f t="shared" si="6"/>
        <v>1987Male65-74 years</v>
      </c>
      <c r="O206">
        <v>1987</v>
      </c>
      <c r="P206">
        <v>1987</v>
      </c>
      <c r="Q206" t="s">
        <v>25</v>
      </c>
      <c r="R206" t="s">
        <v>26</v>
      </c>
      <c r="S206" t="s">
        <v>13</v>
      </c>
      <c r="T206" t="s">
        <v>14</v>
      </c>
      <c r="U206">
        <v>2724</v>
      </c>
      <c r="V206">
        <v>7614676</v>
      </c>
      <c r="W206">
        <v>35.799999999999997</v>
      </c>
      <c r="AO206">
        <v>1986</v>
      </c>
      <c r="AP206">
        <v>1986</v>
      </c>
      <c r="AQ206" t="s">
        <v>11</v>
      </c>
      <c r="AR206" t="s">
        <v>12</v>
      </c>
      <c r="AS206" t="s">
        <v>19</v>
      </c>
      <c r="AT206" t="s">
        <v>20</v>
      </c>
      <c r="AU206">
        <v>23470</v>
      </c>
      <c r="AV206">
        <v>16748457</v>
      </c>
      <c r="AW206">
        <v>140.1</v>
      </c>
    </row>
    <row r="207" spans="14:49" x14ac:dyDescent="0.35">
      <c r="N207" s="3" t="str">
        <f t="shared" si="6"/>
        <v>1987Female75-84 years</v>
      </c>
      <c r="O207">
        <v>1987</v>
      </c>
      <c r="P207">
        <v>1987</v>
      </c>
      <c r="Q207" t="s">
        <v>27</v>
      </c>
      <c r="R207" t="s">
        <v>28</v>
      </c>
      <c r="S207" t="s">
        <v>11</v>
      </c>
      <c r="T207" t="s">
        <v>12</v>
      </c>
      <c r="U207">
        <v>409</v>
      </c>
      <c r="V207">
        <v>5894563</v>
      </c>
      <c r="W207">
        <v>6.9</v>
      </c>
      <c r="AO207">
        <v>1986</v>
      </c>
      <c r="AP207">
        <v>1986</v>
      </c>
      <c r="AQ207" t="s">
        <v>11</v>
      </c>
      <c r="AR207" t="s">
        <v>12</v>
      </c>
      <c r="AS207" t="s">
        <v>21</v>
      </c>
      <c r="AT207" t="s">
        <v>22</v>
      </c>
      <c r="AU207">
        <v>42822</v>
      </c>
      <c r="AV207">
        <v>11632806</v>
      </c>
      <c r="AW207">
        <v>368.1</v>
      </c>
    </row>
    <row r="208" spans="14:49" x14ac:dyDescent="0.35">
      <c r="N208" s="3" t="str">
        <f t="shared" si="6"/>
        <v>1987Male75-84 years</v>
      </c>
      <c r="O208">
        <v>1987</v>
      </c>
      <c r="P208">
        <v>1987</v>
      </c>
      <c r="Q208" t="s">
        <v>27</v>
      </c>
      <c r="R208" t="s">
        <v>28</v>
      </c>
      <c r="S208" t="s">
        <v>13</v>
      </c>
      <c r="T208" t="s">
        <v>14</v>
      </c>
      <c r="U208">
        <v>1993</v>
      </c>
      <c r="V208">
        <v>3481893</v>
      </c>
      <c r="W208">
        <v>57.2</v>
      </c>
      <c r="AO208">
        <v>1986</v>
      </c>
      <c r="AP208">
        <v>1986</v>
      </c>
      <c r="AQ208" t="s">
        <v>11</v>
      </c>
      <c r="AR208" t="s">
        <v>12</v>
      </c>
      <c r="AS208" t="s">
        <v>23</v>
      </c>
      <c r="AT208" t="s">
        <v>24</v>
      </c>
      <c r="AU208">
        <v>106698</v>
      </c>
      <c r="AV208">
        <v>11674307</v>
      </c>
      <c r="AW208">
        <v>914</v>
      </c>
    </row>
    <row r="209" spans="14:49" x14ac:dyDescent="0.35">
      <c r="N209" s="3" t="str">
        <f t="shared" si="6"/>
        <v>1987Female85+ years</v>
      </c>
      <c r="O209">
        <v>1987</v>
      </c>
      <c r="P209">
        <v>1987</v>
      </c>
      <c r="Q209" t="s">
        <v>29</v>
      </c>
      <c r="R209" t="s">
        <v>30</v>
      </c>
      <c r="S209" t="s">
        <v>11</v>
      </c>
      <c r="T209" t="s">
        <v>12</v>
      </c>
      <c r="U209">
        <v>95</v>
      </c>
      <c r="V209">
        <v>2024809</v>
      </c>
      <c r="W209">
        <v>4.7</v>
      </c>
      <c r="AO209">
        <v>1986</v>
      </c>
      <c r="AP209">
        <v>1986</v>
      </c>
      <c r="AQ209" t="s">
        <v>11</v>
      </c>
      <c r="AR209" t="s">
        <v>12</v>
      </c>
      <c r="AS209" t="s">
        <v>25</v>
      </c>
      <c r="AT209" t="s">
        <v>26</v>
      </c>
      <c r="AU209">
        <v>202493</v>
      </c>
      <c r="AV209">
        <v>9662377</v>
      </c>
      <c r="AW209">
        <v>2095.6999999999998</v>
      </c>
    </row>
    <row r="210" spans="14:49" x14ac:dyDescent="0.35">
      <c r="N210" s="3" t="str">
        <f t="shared" si="6"/>
        <v>1987Male85+ years</v>
      </c>
      <c r="O210">
        <v>1987</v>
      </c>
      <c r="P210">
        <v>1987</v>
      </c>
      <c r="Q210" t="s">
        <v>29</v>
      </c>
      <c r="R210" t="s">
        <v>30</v>
      </c>
      <c r="S210" t="s">
        <v>13</v>
      </c>
      <c r="T210" t="s">
        <v>14</v>
      </c>
      <c r="U210">
        <v>539</v>
      </c>
      <c r="V210">
        <v>798221</v>
      </c>
      <c r="W210">
        <v>67.5</v>
      </c>
      <c r="AO210">
        <v>1986</v>
      </c>
      <c r="AP210">
        <v>1986</v>
      </c>
      <c r="AQ210" t="s">
        <v>11</v>
      </c>
      <c r="AR210" t="s">
        <v>12</v>
      </c>
      <c r="AS210" t="s">
        <v>27</v>
      </c>
      <c r="AT210" t="s">
        <v>28</v>
      </c>
      <c r="AU210">
        <v>292318</v>
      </c>
      <c r="AV210">
        <v>5744885</v>
      </c>
      <c r="AW210">
        <v>5088.3</v>
      </c>
    </row>
    <row r="211" spans="14:49" x14ac:dyDescent="0.35">
      <c r="N211" s="3" t="str">
        <f t="shared" si="6"/>
        <v>1987FemaleNot Stated</v>
      </c>
      <c r="O211">
        <v>1987</v>
      </c>
      <c r="P211">
        <v>1987</v>
      </c>
      <c r="Q211" t="s">
        <v>31</v>
      </c>
      <c r="R211" t="s">
        <v>32</v>
      </c>
      <c r="S211" t="s">
        <v>11</v>
      </c>
      <c r="T211" t="s">
        <v>12</v>
      </c>
      <c r="U211">
        <v>2</v>
      </c>
      <c r="V211" t="s">
        <v>33</v>
      </c>
      <c r="W211" t="s">
        <v>33</v>
      </c>
      <c r="AO211">
        <v>1986</v>
      </c>
      <c r="AP211">
        <v>1986</v>
      </c>
      <c r="AQ211" t="s">
        <v>11</v>
      </c>
      <c r="AR211" t="s">
        <v>12</v>
      </c>
      <c r="AS211" t="s">
        <v>29</v>
      </c>
      <c r="AT211" t="s">
        <v>30</v>
      </c>
      <c r="AU211">
        <v>284520</v>
      </c>
      <c r="AV211">
        <v>1963279</v>
      </c>
      <c r="AW211">
        <v>14492.1</v>
      </c>
    </row>
    <row r="212" spans="14:49" x14ac:dyDescent="0.35">
      <c r="N212" s="3" t="str">
        <f t="shared" si="6"/>
        <v>1987MaleNot Stated</v>
      </c>
      <c r="O212">
        <v>1987</v>
      </c>
      <c r="P212">
        <v>1987</v>
      </c>
      <c r="Q212" t="s">
        <v>31</v>
      </c>
      <c r="R212" t="s">
        <v>32</v>
      </c>
      <c r="S212" t="s">
        <v>13</v>
      </c>
      <c r="T212" t="s">
        <v>14</v>
      </c>
      <c r="U212">
        <v>11</v>
      </c>
      <c r="V212" t="s">
        <v>33</v>
      </c>
      <c r="W212" t="s">
        <v>33</v>
      </c>
      <c r="AO212">
        <v>1986</v>
      </c>
      <c r="AP212">
        <v>1986</v>
      </c>
      <c r="AQ212" t="s">
        <v>11</v>
      </c>
      <c r="AR212" t="s">
        <v>12</v>
      </c>
      <c r="AS212" t="s">
        <v>31</v>
      </c>
      <c r="AT212" t="s">
        <v>32</v>
      </c>
      <c r="AU212">
        <v>466</v>
      </c>
      <c r="AV212" t="s">
        <v>33</v>
      </c>
      <c r="AW212" t="s">
        <v>33</v>
      </c>
    </row>
    <row r="213" spans="14:49" x14ac:dyDescent="0.35">
      <c r="N213" s="3" t="str">
        <f t="shared" si="6"/>
        <v>1988Female5-9 years</v>
      </c>
      <c r="O213">
        <v>1988</v>
      </c>
      <c r="P213">
        <v>1988</v>
      </c>
      <c r="Q213" t="s">
        <v>122</v>
      </c>
      <c r="R213" s="1">
        <v>44325</v>
      </c>
      <c r="S213" t="s">
        <v>11</v>
      </c>
      <c r="T213" t="s">
        <v>12</v>
      </c>
      <c r="U213">
        <v>1</v>
      </c>
      <c r="V213">
        <v>8670823</v>
      </c>
      <c r="W213" t="s">
        <v>123</v>
      </c>
      <c r="AO213">
        <v>1986</v>
      </c>
      <c r="AP213">
        <v>1986</v>
      </c>
      <c r="AQ213" t="s">
        <v>13</v>
      </c>
      <c r="AR213" t="s">
        <v>14</v>
      </c>
      <c r="AS213" t="s">
        <v>167</v>
      </c>
      <c r="AT213">
        <v>1</v>
      </c>
      <c r="AU213">
        <v>22224</v>
      </c>
      <c r="AV213">
        <v>1924868</v>
      </c>
      <c r="AW213">
        <v>1154.5999999999999</v>
      </c>
    </row>
    <row r="214" spans="14:49" x14ac:dyDescent="0.35">
      <c r="N214" s="3" t="str">
        <f t="shared" si="6"/>
        <v>1988Male5-9 years</v>
      </c>
      <c r="O214">
        <v>1988</v>
      </c>
      <c r="P214">
        <v>1988</v>
      </c>
      <c r="Q214" t="s">
        <v>122</v>
      </c>
      <c r="R214" s="1">
        <v>44325</v>
      </c>
      <c r="S214" t="s">
        <v>13</v>
      </c>
      <c r="T214" t="s">
        <v>14</v>
      </c>
      <c r="U214">
        <v>5</v>
      </c>
      <c r="V214">
        <v>9088479</v>
      </c>
      <c r="W214" t="s">
        <v>129</v>
      </c>
      <c r="AO214">
        <v>1986</v>
      </c>
      <c r="AP214">
        <v>1986</v>
      </c>
      <c r="AQ214" t="s">
        <v>13</v>
      </c>
      <c r="AR214" t="s">
        <v>14</v>
      </c>
      <c r="AS214" t="s">
        <v>168</v>
      </c>
      <c r="AT214" s="1">
        <v>44200</v>
      </c>
      <c r="AU214">
        <v>4262</v>
      </c>
      <c r="AV214">
        <v>7296348</v>
      </c>
      <c r="AW214">
        <v>58.4</v>
      </c>
    </row>
    <row r="215" spans="14:49" x14ac:dyDescent="0.35">
      <c r="N215" s="3" t="str">
        <f t="shared" si="6"/>
        <v>1988Female10-14 years</v>
      </c>
      <c r="O215">
        <v>1988</v>
      </c>
      <c r="P215">
        <v>1988</v>
      </c>
      <c r="Q215" t="s">
        <v>124</v>
      </c>
      <c r="R215" s="1">
        <v>44483</v>
      </c>
      <c r="S215" t="s">
        <v>11</v>
      </c>
      <c r="T215" t="s">
        <v>12</v>
      </c>
      <c r="U215">
        <v>61</v>
      </c>
      <c r="V215">
        <v>8043473</v>
      </c>
      <c r="W215">
        <v>0.8</v>
      </c>
      <c r="AO215">
        <v>1986</v>
      </c>
      <c r="AP215">
        <v>1986</v>
      </c>
      <c r="AQ215" t="s">
        <v>13</v>
      </c>
      <c r="AR215" t="s">
        <v>14</v>
      </c>
      <c r="AS215" t="s">
        <v>122</v>
      </c>
      <c r="AT215" s="1">
        <v>44325</v>
      </c>
      <c r="AU215">
        <v>2437</v>
      </c>
      <c r="AV215">
        <v>8750561</v>
      </c>
      <c r="AW215">
        <v>27.8</v>
      </c>
    </row>
    <row r="216" spans="14:49" x14ac:dyDescent="0.35">
      <c r="N216" s="3" t="str">
        <f t="shared" si="6"/>
        <v>1988Male10-14 years</v>
      </c>
      <c r="O216">
        <v>1988</v>
      </c>
      <c r="P216">
        <v>1988</v>
      </c>
      <c r="Q216" t="s">
        <v>124</v>
      </c>
      <c r="R216" s="1">
        <v>44483</v>
      </c>
      <c r="S216" t="s">
        <v>13</v>
      </c>
      <c r="T216" t="s">
        <v>14</v>
      </c>
      <c r="U216">
        <v>176</v>
      </c>
      <c r="V216">
        <v>8452764</v>
      </c>
      <c r="W216">
        <v>2.1</v>
      </c>
      <c r="AO216">
        <v>1986</v>
      </c>
      <c r="AP216">
        <v>1986</v>
      </c>
      <c r="AQ216" t="s">
        <v>13</v>
      </c>
      <c r="AR216" t="s">
        <v>14</v>
      </c>
      <c r="AS216" t="s">
        <v>124</v>
      </c>
      <c r="AT216" s="1">
        <v>44483</v>
      </c>
      <c r="AU216">
        <v>3066</v>
      </c>
      <c r="AV216">
        <v>8435189</v>
      </c>
      <c r="AW216">
        <v>36.299999999999997</v>
      </c>
    </row>
    <row r="217" spans="14:49" x14ac:dyDescent="0.35">
      <c r="N217" s="3" t="str">
        <f t="shared" si="6"/>
        <v>1988Female15-19 years</v>
      </c>
      <c r="O217">
        <v>1988</v>
      </c>
      <c r="P217">
        <v>1988</v>
      </c>
      <c r="Q217" t="s">
        <v>125</v>
      </c>
      <c r="R217" t="s">
        <v>126</v>
      </c>
      <c r="S217" t="s">
        <v>11</v>
      </c>
      <c r="T217" t="s">
        <v>12</v>
      </c>
      <c r="U217">
        <v>391</v>
      </c>
      <c r="V217">
        <v>9029012</v>
      </c>
      <c r="W217">
        <v>4.3</v>
      </c>
      <c r="AO217">
        <v>1986</v>
      </c>
      <c r="AP217">
        <v>1986</v>
      </c>
      <c r="AQ217" t="s">
        <v>13</v>
      </c>
      <c r="AR217" t="s">
        <v>14</v>
      </c>
      <c r="AS217" t="s">
        <v>125</v>
      </c>
      <c r="AT217" t="s">
        <v>126</v>
      </c>
      <c r="AU217">
        <v>11786</v>
      </c>
      <c r="AV217">
        <v>9606788</v>
      </c>
      <c r="AW217">
        <v>122.7</v>
      </c>
    </row>
    <row r="218" spans="14:49" x14ac:dyDescent="0.35">
      <c r="N218" s="3" t="str">
        <f t="shared" si="6"/>
        <v>1988Male15-19 years</v>
      </c>
      <c r="O218">
        <v>1988</v>
      </c>
      <c r="P218">
        <v>1988</v>
      </c>
      <c r="Q218" t="s">
        <v>125</v>
      </c>
      <c r="R218" t="s">
        <v>126</v>
      </c>
      <c r="S218" t="s">
        <v>13</v>
      </c>
      <c r="T218" t="s">
        <v>14</v>
      </c>
      <c r="U218">
        <v>1668</v>
      </c>
      <c r="V218">
        <v>9467329</v>
      </c>
      <c r="W218">
        <v>17.600000000000001</v>
      </c>
      <c r="AO218">
        <v>1986</v>
      </c>
      <c r="AP218">
        <v>1986</v>
      </c>
      <c r="AQ218" t="s">
        <v>13</v>
      </c>
      <c r="AR218" t="s">
        <v>14</v>
      </c>
      <c r="AS218" t="s">
        <v>127</v>
      </c>
      <c r="AT218" t="s">
        <v>128</v>
      </c>
      <c r="AU218">
        <v>18048</v>
      </c>
      <c r="AV218">
        <v>10485643</v>
      </c>
      <c r="AW218">
        <v>172.1</v>
      </c>
    </row>
    <row r="219" spans="14:49" x14ac:dyDescent="0.35">
      <c r="N219" s="3" t="str">
        <f t="shared" si="6"/>
        <v>1988Female20-24 years</v>
      </c>
      <c r="O219">
        <v>1988</v>
      </c>
      <c r="P219">
        <v>1988</v>
      </c>
      <c r="Q219" t="s">
        <v>127</v>
      </c>
      <c r="R219" t="s">
        <v>128</v>
      </c>
      <c r="S219" t="s">
        <v>11</v>
      </c>
      <c r="T219" t="s">
        <v>12</v>
      </c>
      <c r="U219">
        <v>395</v>
      </c>
      <c r="V219">
        <v>9689480</v>
      </c>
      <c r="W219">
        <v>4.0999999999999996</v>
      </c>
      <c r="AO219">
        <v>1986</v>
      </c>
      <c r="AP219">
        <v>1986</v>
      </c>
      <c r="AQ219" t="s">
        <v>13</v>
      </c>
      <c r="AR219" t="s">
        <v>14</v>
      </c>
      <c r="AS219" t="s">
        <v>17</v>
      </c>
      <c r="AT219" t="s">
        <v>18</v>
      </c>
      <c r="AU219">
        <v>41226</v>
      </c>
      <c r="AV219">
        <v>21154090</v>
      </c>
      <c r="AW219">
        <v>194.9</v>
      </c>
    </row>
    <row r="220" spans="14:49" x14ac:dyDescent="0.35">
      <c r="N220" s="3" t="str">
        <f t="shared" si="6"/>
        <v>1988Male20-24 years</v>
      </c>
      <c r="O220">
        <v>1988</v>
      </c>
      <c r="P220">
        <v>1988</v>
      </c>
      <c r="Q220" t="s">
        <v>127</v>
      </c>
      <c r="R220" t="s">
        <v>128</v>
      </c>
      <c r="S220" t="s">
        <v>13</v>
      </c>
      <c r="T220" t="s">
        <v>14</v>
      </c>
      <c r="U220">
        <v>2475</v>
      </c>
      <c r="V220">
        <v>9965057</v>
      </c>
      <c r="W220">
        <v>24.8</v>
      </c>
      <c r="AO220">
        <v>1986</v>
      </c>
      <c r="AP220">
        <v>1986</v>
      </c>
      <c r="AQ220" t="s">
        <v>13</v>
      </c>
      <c r="AR220" t="s">
        <v>14</v>
      </c>
      <c r="AS220" t="s">
        <v>19</v>
      </c>
      <c r="AT220" t="s">
        <v>20</v>
      </c>
      <c r="AU220">
        <v>46923</v>
      </c>
      <c r="AV220">
        <v>16260538</v>
      </c>
      <c r="AW220">
        <v>288.60000000000002</v>
      </c>
    </row>
    <row r="221" spans="14:49" x14ac:dyDescent="0.35">
      <c r="N221" s="3" t="str">
        <f t="shared" si="6"/>
        <v>1988Female25-34 years</v>
      </c>
      <c r="O221">
        <v>1988</v>
      </c>
      <c r="P221">
        <v>1988</v>
      </c>
      <c r="Q221" t="s">
        <v>17</v>
      </c>
      <c r="R221" t="s">
        <v>18</v>
      </c>
      <c r="S221" t="s">
        <v>11</v>
      </c>
      <c r="T221" t="s">
        <v>12</v>
      </c>
      <c r="U221">
        <v>1247</v>
      </c>
      <c r="V221">
        <v>21582974</v>
      </c>
      <c r="W221">
        <v>5.8</v>
      </c>
      <c r="AO221">
        <v>1986</v>
      </c>
      <c r="AP221">
        <v>1986</v>
      </c>
      <c r="AQ221" t="s">
        <v>13</v>
      </c>
      <c r="AR221" t="s">
        <v>14</v>
      </c>
      <c r="AS221" t="s">
        <v>21</v>
      </c>
      <c r="AT221" t="s">
        <v>22</v>
      </c>
      <c r="AU221">
        <v>72339</v>
      </c>
      <c r="AV221">
        <v>11026121</v>
      </c>
      <c r="AW221">
        <v>656.1</v>
      </c>
    </row>
    <row r="222" spans="14:49" x14ac:dyDescent="0.35">
      <c r="N222" s="3" t="str">
        <f t="shared" si="6"/>
        <v>1988Male25-34 years</v>
      </c>
      <c r="O222">
        <v>1988</v>
      </c>
      <c r="P222">
        <v>1988</v>
      </c>
      <c r="Q222" t="s">
        <v>17</v>
      </c>
      <c r="R222" t="s">
        <v>18</v>
      </c>
      <c r="S222" t="s">
        <v>13</v>
      </c>
      <c r="T222" t="s">
        <v>14</v>
      </c>
      <c r="U222">
        <v>5463</v>
      </c>
      <c r="V222">
        <v>21547159</v>
      </c>
      <c r="W222">
        <v>25.4</v>
      </c>
      <c r="AO222">
        <v>1986</v>
      </c>
      <c r="AP222">
        <v>1986</v>
      </c>
      <c r="AQ222" t="s">
        <v>13</v>
      </c>
      <c r="AR222" t="s">
        <v>14</v>
      </c>
      <c r="AS222" t="s">
        <v>23</v>
      </c>
      <c r="AT222" t="s">
        <v>24</v>
      </c>
      <c r="AU222">
        <v>172331</v>
      </c>
      <c r="AV222">
        <v>10319584</v>
      </c>
      <c r="AW222">
        <v>1669.9</v>
      </c>
    </row>
    <row r="223" spans="14:49" x14ac:dyDescent="0.35">
      <c r="N223" s="3" t="str">
        <f t="shared" si="6"/>
        <v>1988Female35-44 years</v>
      </c>
      <c r="O223">
        <v>1988</v>
      </c>
      <c r="P223">
        <v>1988</v>
      </c>
      <c r="Q223" t="s">
        <v>19</v>
      </c>
      <c r="R223" t="s">
        <v>20</v>
      </c>
      <c r="S223" t="s">
        <v>11</v>
      </c>
      <c r="T223" t="s">
        <v>12</v>
      </c>
      <c r="U223">
        <v>1230</v>
      </c>
      <c r="V223">
        <v>17818057</v>
      </c>
      <c r="W223">
        <v>6.9</v>
      </c>
      <c r="AO223">
        <v>1986</v>
      </c>
      <c r="AP223">
        <v>1986</v>
      </c>
      <c r="AQ223" t="s">
        <v>13</v>
      </c>
      <c r="AR223" t="s">
        <v>14</v>
      </c>
      <c r="AS223" t="s">
        <v>25</v>
      </c>
      <c r="AT223" t="s">
        <v>26</v>
      </c>
      <c r="AU223">
        <v>283046</v>
      </c>
      <c r="AV223">
        <v>7474882</v>
      </c>
      <c r="AW223">
        <v>3786.6</v>
      </c>
    </row>
    <row r="224" spans="14:49" x14ac:dyDescent="0.35">
      <c r="N224" s="3" t="str">
        <f t="shared" si="6"/>
        <v>1988Male35-44 years</v>
      </c>
      <c r="O224">
        <v>1988</v>
      </c>
      <c r="P224">
        <v>1988</v>
      </c>
      <c r="Q224" t="s">
        <v>19</v>
      </c>
      <c r="R224" t="s">
        <v>20</v>
      </c>
      <c r="S224" t="s">
        <v>13</v>
      </c>
      <c r="T224" t="s">
        <v>14</v>
      </c>
      <c r="U224">
        <v>3975</v>
      </c>
      <c r="V224">
        <v>17362379</v>
      </c>
      <c r="W224">
        <v>22.9</v>
      </c>
      <c r="AO224">
        <v>1986</v>
      </c>
      <c r="AP224">
        <v>1986</v>
      </c>
      <c r="AQ224" t="s">
        <v>13</v>
      </c>
      <c r="AR224" t="s">
        <v>14</v>
      </c>
      <c r="AS224" t="s">
        <v>27</v>
      </c>
      <c r="AT224" t="s">
        <v>28</v>
      </c>
      <c r="AU224">
        <v>282831</v>
      </c>
      <c r="AV224">
        <v>3383405</v>
      </c>
      <c r="AW224">
        <v>8359.4</v>
      </c>
    </row>
    <row r="225" spans="14:49" x14ac:dyDescent="0.35">
      <c r="N225" s="3" t="str">
        <f t="shared" si="6"/>
        <v>1988Female45-54 years</v>
      </c>
      <c r="O225">
        <v>1988</v>
      </c>
      <c r="P225">
        <v>1988</v>
      </c>
      <c r="Q225" t="s">
        <v>21</v>
      </c>
      <c r="R225" t="s">
        <v>22</v>
      </c>
      <c r="S225" t="s">
        <v>11</v>
      </c>
      <c r="T225" t="s">
        <v>12</v>
      </c>
      <c r="U225">
        <v>979</v>
      </c>
      <c r="V225">
        <v>12268198</v>
      </c>
      <c r="W225">
        <v>8</v>
      </c>
      <c r="AO225">
        <v>1986</v>
      </c>
      <c r="AP225">
        <v>1986</v>
      </c>
      <c r="AQ225" t="s">
        <v>13</v>
      </c>
      <c r="AR225" t="s">
        <v>14</v>
      </c>
      <c r="AS225" t="s">
        <v>29</v>
      </c>
      <c r="AT225" t="s">
        <v>30</v>
      </c>
      <c r="AU225">
        <v>142953</v>
      </c>
      <c r="AV225">
        <v>778769</v>
      </c>
      <c r="AW225">
        <v>18356.3</v>
      </c>
    </row>
    <row r="226" spans="14:49" x14ac:dyDescent="0.35">
      <c r="N226" s="3" t="str">
        <f t="shared" si="6"/>
        <v>1988Male45-54 years</v>
      </c>
      <c r="O226">
        <v>1988</v>
      </c>
      <c r="P226">
        <v>1988</v>
      </c>
      <c r="Q226" t="s">
        <v>21</v>
      </c>
      <c r="R226" t="s">
        <v>22</v>
      </c>
      <c r="S226" t="s">
        <v>13</v>
      </c>
      <c r="T226" t="s">
        <v>14</v>
      </c>
      <c r="U226">
        <v>2553</v>
      </c>
      <c r="V226">
        <v>11681050</v>
      </c>
      <c r="W226">
        <v>21.9</v>
      </c>
      <c r="AO226">
        <v>1986</v>
      </c>
      <c r="AP226">
        <v>1986</v>
      </c>
      <c r="AQ226" t="s">
        <v>13</v>
      </c>
      <c r="AR226" t="s">
        <v>14</v>
      </c>
      <c r="AS226" t="s">
        <v>31</v>
      </c>
      <c r="AT226" t="s">
        <v>32</v>
      </c>
      <c r="AU226">
        <v>533</v>
      </c>
      <c r="AV226" t="s">
        <v>33</v>
      </c>
      <c r="AW226" t="s">
        <v>33</v>
      </c>
    </row>
    <row r="227" spans="14:49" x14ac:dyDescent="0.35">
      <c r="N227" s="3" t="str">
        <f t="shared" si="6"/>
        <v>1988Female55-64 years</v>
      </c>
      <c r="O227">
        <v>1988</v>
      </c>
      <c r="P227">
        <v>1988</v>
      </c>
      <c r="Q227" t="s">
        <v>23</v>
      </c>
      <c r="R227" t="s">
        <v>24</v>
      </c>
      <c r="S227" t="s">
        <v>11</v>
      </c>
      <c r="T227" t="s">
        <v>12</v>
      </c>
      <c r="U227">
        <v>830</v>
      </c>
      <c r="V227">
        <v>11399649</v>
      </c>
      <c r="W227">
        <v>7.3</v>
      </c>
      <c r="AO227">
        <v>1987</v>
      </c>
      <c r="AP227">
        <v>1987</v>
      </c>
      <c r="AQ227" t="s">
        <v>11</v>
      </c>
      <c r="AR227" t="s">
        <v>12</v>
      </c>
      <c r="AS227" t="s">
        <v>167</v>
      </c>
      <c r="AT227">
        <v>1</v>
      </c>
      <c r="AU227">
        <v>16610</v>
      </c>
      <c r="AV227">
        <v>1858241</v>
      </c>
      <c r="AW227">
        <v>893.9</v>
      </c>
    </row>
    <row r="228" spans="14:49" x14ac:dyDescent="0.35">
      <c r="N228" s="3" t="str">
        <f t="shared" si="6"/>
        <v>1988Male55-64 years</v>
      </c>
      <c r="O228">
        <v>1988</v>
      </c>
      <c r="P228">
        <v>1988</v>
      </c>
      <c r="Q228" t="s">
        <v>23</v>
      </c>
      <c r="R228" t="s">
        <v>24</v>
      </c>
      <c r="S228" t="s">
        <v>13</v>
      </c>
      <c r="T228" t="s">
        <v>14</v>
      </c>
      <c r="U228">
        <v>2576</v>
      </c>
      <c r="V228">
        <v>10114072</v>
      </c>
      <c r="W228">
        <v>25.5</v>
      </c>
      <c r="AO228">
        <v>1987</v>
      </c>
      <c r="AP228">
        <v>1987</v>
      </c>
      <c r="AQ228" t="s">
        <v>11</v>
      </c>
      <c r="AR228" t="s">
        <v>12</v>
      </c>
      <c r="AS228" t="s">
        <v>168</v>
      </c>
      <c r="AT228" s="1">
        <v>44200</v>
      </c>
      <c r="AU228">
        <v>3212</v>
      </c>
      <c r="AV228">
        <v>7007197</v>
      </c>
      <c r="AW228">
        <v>45.8</v>
      </c>
    </row>
    <row r="229" spans="14:49" x14ac:dyDescent="0.35">
      <c r="N229" s="3" t="str">
        <f t="shared" si="6"/>
        <v>1988Female65-74 years</v>
      </c>
      <c r="O229">
        <v>1988</v>
      </c>
      <c r="P229">
        <v>1988</v>
      </c>
      <c r="Q229" t="s">
        <v>25</v>
      </c>
      <c r="R229" t="s">
        <v>26</v>
      </c>
      <c r="S229" t="s">
        <v>11</v>
      </c>
      <c r="T229" t="s">
        <v>12</v>
      </c>
      <c r="U229">
        <v>674</v>
      </c>
      <c r="V229">
        <v>9916415</v>
      </c>
      <c r="W229">
        <v>6.8</v>
      </c>
      <c r="AO229">
        <v>1987</v>
      </c>
      <c r="AP229">
        <v>1987</v>
      </c>
      <c r="AQ229" t="s">
        <v>11</v>
      </c>
      <c r="AR229" t="s">
        <v>12</v>
      </c>
      <c r="AS229" t="s">
        <v>122</v>
      </c>
      <c r="AT229" s="1">
        <v>44325</v>
      </c>
      <c r="AU229">
        <v>1665</v>
      </c>
      <c r="AV229">
        <v>8511896</v>
      </c>
      <c r="AW229">
        <v>19.600000000000001</v>
      </c>
    </row>
    <row r="230" spans="14:49" x14ac:dyDescent="0.35">
      <c r="N230" s="3" t="str">
        <f t="shared" si="6"/>
        <v>1988Male65-74 years</v>
      </c>
      <c r="O230">
        <v>1988</v>
      </c>
      <c r="P230">
        <v>1988</v>
      </c>
      <c r="Q230" t="s">
        <v>25</v>
      </c>
      <c r="R230" t="s">
        <v>26</v>
      </c>
      <c r="S230" t="s">
        <v>13</v>
      </c>
      <c r="T230" t="s">
        <v>14</v>
      </c>
      <c r="U230">
        <v>2622</v>
      </c>
      <c r="V230">
        <v>7709890</v>
      </c>
      <c r="W230">
        <v>34</v>
      </c>
      <c r="AO230">
        <v>1987</v>
      </c>
      <c r="AP230">
        <v>1987</v>
      </c>
      <c r="AQ230" t="s">
        <v>11</v>
      </c>
      <c r="AR230" t="s">
        <v>12</v>
      </c>
      <c r="AS230" t="s">
        <v>124</v>
      </c>
      <c r="AT230" s="1">
        <v>44483</v>
      </c>
      <c r="AU230">
        <v>1499</v>
      </c>
      <c r="AV230">
        <v>7987344</v>
      </c>
      <c r="AW230">
        <v>18.8</v>
      </c>
    </row>
    <row r="231" spans="14:49" x14ac:dyDescent="0.35">
      <c r="N231" s="3" t="str">
        <f t="shared" si="6"/>
        <v>1988Female75-84 years</v>
      </c>
      <c r="O231">
        <v>1988</v>
      </c>
      <c r="P231">
        <v>1988</v>
      </c>
      <c r="Q231" t="s">
        <v>27</v>
      </c>
      <c r="R231" t="s">
        <v>28</v>
      </c>
      <c r="S231" t="s">
        <v>11</v>
      </c>
      <c r="T231" t="s">
        <v>12</v>
      </c>
      <c r="U231">
        <v>412</v>
      </c>
      <c r="V231">
        <v>6034290</v>
      </c>
      <c r="W231">
        <v>6.8</v>
      </c>
      <c r="AO231">
        <v>1987</v>
      </c>
      <c r="AP231">
        <v>1987</v>
      </c>
      <c r="AQ231" t="s">
        <v>11</v>
      </c>
      <c r="AR231" t="s">
        <v>12</v>
      </c>
      <c r="AS231" t="s">
        <v>125</v>
      </c>
      <c r="AT231" t="s">
        <v>126</v>
      </c>
      <c r="AU231">
        <v>4362</v>
      </c>
      <c r="AV231">
        <v>9138902</v>
      </c>
      <c r="AW231">
        <v>47.7</v>
      </c>
    </row>
    <row r="232" spans="14:49" x14ac:dyDescent="0.35">
      <c r="N232" s="3" t="str">
        <f t="shared" si="6"/>
        <v>1988Male75-84 years</v>
      </c>
      <c r="O232">
        <v>1988</v>
      </c>
      <c r="P232">
        <v>1988</v>
      </c>
      <c r="Q232" t="s">
        <v>27</v>
      </c>
      <c r="R232" t="s">
        <v>28</v>
      </c>
      <c r="S232" t="s">
        <v>13</v>
      </c>
      <c r="T232" t="s">
        <v>14</v>
      </c>
      <c r="U232">
        <v>2050</v>
      </c>
      <c r="V232">
        <v>3577752</v>
      </c>
      <c r="W232">
        <v>57.3</v>
      </c>
      <c r="AO232">
        <v>1987</v>
      </c>
      <c r="AP232">
        <v>1987</v>
      </c>
      <c r="AQ232" t="s">
        <v>11</v>
      </c>
      <c r="AR232" t="s">
        <v>12</v>
      </c>
      <c r="AS232" t="s">
        <v>127</v>
      </c>
      <c r="AT232" t="s">
        <v>128</v>
      </c>
      <c r="AU232">
        <v>5430</v>
      </c>
      <c r="AV232">
        <v>9971218</v>
      </c>
      <c r="AW232">
        <v>54.5</v>
      </c>
    </row>
    <row r="233" spans="14:49" x14ac:dyDescent="0.35">
      <c r="N233" s="3" t="str">
        <f t="shared" si="6"/>
        <v>1988Female85+ years</v>
      </c>
      <c r="O233">
        <v>1988</v>
      </c>
      <c r="P233">
        <v>1988</v>
      </c>
      <c r="Q233" t="s">
        <v>29</v>
      </c>
      <c r="R233" t="s">
        <v>30</v>
      </c>
      <c r="S233" t="s">
        <v>11</v>
      </c>
      <c r="T233" t="s">
        <v>12</v>
      </c>
      <c r="U233">
        <v>107</v>
      </c>
      <c r="V233">
        <v>2075041</v>
      </c>
      <c r="W233">
        <v>5.2</v>
      </c>
      <c r="AO233">
        <v>1987</v>
      </c>
      <c r="AP233">
        <v>1987</v>
      </c>
      <c r="AQ233" t="s">
        <v>11</v>
      </c>
      <c r="AR233" t="s">
        <v>12</v>
      </c>
      <c r="AS233" t="s">
        <v>17</v>
      </c>
      <c r="AT233" t="s">
        <v>18</v>
      </c>
      <c r="AU233">
        <v>15968</v>
      </c>
      <c r="AV233">
        <v>21441678</v>
      </c>
      <c r="AW233">
        <v>74.5</v>
      </c>
    </row>
    <row r="234" spans="14:49" x14ac:dyDescent="0.35">
      <c r="N234" s="3" t="str">
        <f t="shared" si="6"/>
        <v>1988Male85+ years</v>
      </c>
      <c r="O234">
        <v>1988</v>
      </c>
      <c r="P234">
        <v>1988</v>
      </c>
      <c r="Q234" t="s">
        <v>29</v>
      </c>
      <c r="R234" t="s">
        <v>30</v>
      </c>
      <c r="S234" t="s">
        <v>13</v>
      </c>
      <c r="T234" t="s">
        <v>14</v>
      </c>
      <c r="U234">
        <v>498</v>
      </c>
      <c r="V234">
        <v>810219</v>
      </c>
      <c r="W234">
        <v>61.5</v>
      </c>
      <c r="AO234">
        <v>1987</v>
      </c>
      <c r="AP234">
        <v>1987</v>
      </c>
      <c r="AQ234" t="s">
        <v>11</v>
      </c>
      <c r="AR234" t="s">
        <v>12</v>
      </c>
      <c r="AS234" t="s">
        <v>19</v>
      </c>
      <c r="AT234" t="s">
        <v>20</v>
      </c>
      <c r="AU234">
        <v>24114</v>
      </c>
      <c r="AV234">
        <v>17349528</v>
      </c>
      <c r="AW234">
        <v>139</v>
      </c>
    </row>
    <row r="235" spans="14:49" x14ac:dyDescent="0.35">
      <c r="N235" s="3" t="str">
        <f t="shared" si="6"/>
        <v>1988FemaleNot Stated</v>
      </c>
      <c r="O235">
        <v>1988</v>
      </c>
      <c r="P235">
        <v>1988</v>
      </c>
      <c r="Q235" t="s">
        <v>31</v>
      </c>
      <c r="R235" t="s">
        <v>32</v>
      </c>
      <c r="S235" t="s">
        <v>11</v>
      </c>
      <c r="T235" t="s">
        <v>12</v>
      </c>
      <c r="U235">
        <v>2</v>
      </c>
      <c r="V235" t="s">
        <v>33</v>
      </c>
      <c r="W235" t="s">
        <v>33</v>
      </c>
      <c r="AO235">
        <v>1987</v>
      </c>
      <c r="AP235">
        <v>1987</v>
      </c>
      <c r="AQ235" t="s">
        <v>11</v>
      </c>
      <c r="AR235" t="s">
        <v>12</v>
      </c>
      <c r="AS235" t="s">
        <v>21</v>
      </c>
      <c r="AT235" t="s">
        <v>22</v>
      </c>
      <c r="AU235">
        <v>43063</v>
      </c>
      <c r="AV235">
        <v>11843525</v>
      </c>
      <c r="AW235">
        <v>363.6</v>
      </c>
    </row>
    <row r="236" spans="14:49" x14ac:dyDescent="0.35">
      <c r="N236" s="3" t="str">
        <f t="shared" si="6"/>
        <v>1988MaleNot Stated</v>
      </c>
      <c r="O236">
        <v>1988</v>
      </c>
      <c r="P236">
        <v>1988</v>
      </c>
      <c r="Q236" t="s">
        <v>31</v>
      </c>
      <c r="R236" t="s">
        <v>32</v>
      </c>
      <c r="S236" t="s">
        <v>13</v>
      </c>
      <c r="T236" t="s">
        <v>14</v>
      </c>
      <c r="U236">
        <v>17</v>
      </c>
      <c r="V236" t="s">
        <v>33</v>
      </c>
      <c r="W236" t="s">
        <v>33</v>
      </c>
      <c r="AO236">
        <v>1987</v>
      </c>
      <c r="AP236">
        <v>1987</v>
      </c>
      <c r="AQ236" t="s">
        <v>11</v>
      </c>
      <c r="AR236" t="s">
        <v>12</v>
      </c>
      <c r="AS236" t="s">
        <v>23</v>
      </c>
      <c r="AT236" t="s">
        <v>24</v>
      </c>
      <c r="AU236">
        <v>104922</v>
      </c>
      <c r="AV236">
        <v>11536984</v>
      </c>
      <c r="AW236">
        <v>909.4</v>
      </c>
    </row>
    <row r="237" spans="14:49" x14ac:dyDescent="0.35">
      <c r="N237" s="3" t="str">
        <f t="shared" si="6"/>
        <v>1989Female5-9 years</v>
      </c>
      <c r="O237">
        <v>1989</v>
      </c>
      <c r="P237">
        <v>1989</v>
      </c>
      <c r="Q237" t="s">
        <v>122</v>
      </c>
      <c r="R237" s="1">
        <v>44325</v>
      </c>
      <c r="S237" t="s">
        <v>11</v>
      </c>
      <c r="T237" t="s">
        <v>12</v>
      </c>
      <c r="U237">
        <v>1</v>
      </c>
      <c r="V237">
        <v>8746388</v>
      </c>
      <c r="W237" t="s">
        <v>123</v>
      </c>
      <c r="AO237">
        <v>1987</v>
      </c>
      <c r="AP237">
        <v>1987</v>
      </c>
      <c r="AQ237" t="s">
        <v>11</v>
      </c>
      <c r="AR237" t="s">
        <v>12</v>
      </c>
      <c r="AS237" t="s">
        <v>25</v>
      </c>
      <c r="AT237" t="s">
        <v>26</v>
      </c>
      <c r="AU237">
        <v>203046</v>
      </c>
      <c r="AV237">
        <v>9812004</v>
      </c>
      <c r="AW237">
        <v>2069.4</v>
      </c>
    </row>
    <row r="238" spans="14:49" x14ac:dyDescent="0.35">
      <c r="N238" s="3" t="str">
        <f t="shared" si="6"/>
        <v>1989Male5-9 years</v>
      </c>
      <c r="O238">
        <v>1989</v>
      </c>
      <c r="P238">
        <v>1989</v>
      </c>
      <c r="Q238" t="s">
        <v>122</v>
      </c>
      <c r="R238" s="1">
        <v>44325</v>
      </c>
      <c r="S238" t="s">
        <v>13</v>
      </c>
      <c r="T238" t="s">
        <v>14</v>
      </c>
      <c r="U238">
        <v>3</v>
      </c>
      <c r="V238">
        <v>9170405</v>
      </c>
      <c r="W238" t="s">
        <v>123</v>
      </c>
      <c r="AO238">
        <v>1987</v>
      </c>
      <c r="AP238">
        <v>1987</v>
      </c>
      <c r="AQ238" t="s">
        <v>11</v>
      </c>
      <c r="AR238" t="s">
        <v>12</v>
      </c>
      <c r="AS238" t="s">
        <v>27</v>
      </c>
      <c r="AT238" t="s">
        <v>28</v>
      </c>
      <c r="AU238">
        <v>297384</v>
      </c>
      <c r="AV238">
        <v>5894563</v>
      </c>
      <c r="AW238">
        <v>5045.1000000000004</v>
      </c>
    </row>
    <row r="239" spans="14:49" x14ac:dyDescent="0.35">
      <c r="N239" s="3" t="str">
        <f t="shared" si="6"/>
        <v>1989Female10-14 years</v>
      </c>
      <c r="O239">
        <v>1989</v>
      </c>
      <c r="P239">
        <v>1989</v>
      </c>
      <c r="Q239" t="s">
        <v>124</v>
      </c>
      <c r="R239" s="1">
        <v>44483</v>
      </c>
      <c r="S239" t="s">
        <v>11</v>
      </c>
      <c r="T239" t="s">
        <v>12</v>
      </c>
      <c r="U239">
        <v>55</v>
      </c>
      <c r="V239">
        <v>8191011</v>
      </c>
      <c r="W239">
        <v>0.7</v>
      </c>
      <c r="AO239">
        <v>1987</v>
      </c>
      <c r="AP239">
        <v>1987</v>
      </c>
      <c r="AQ239" t="s">
        <v>11</v>
      </c>
      <c r="AR239" t="s">
        <v>12</v>
      </c>
      <c r="AS239" t="s">
        <v>29</v>
      </c>
      <c r="AT239" t="s">
        <v>30</v>
      </c>
      <c r="AU239">
        <v>293917</v>
      </c>
      <c r="AV239">
        <v>2024809</v>
      </c>
      <c r="AW239">
        <v>14515.8</v>
      </c>
    </row>
    <row r="240" spans="14:49" x14ac:dyDescent="0.35">
      <c r="N240" s="3" t="str">
        <f t="shared" si="6"/>
        <v>1989Male10-14 years</v>
      </c>
      <c r="O240">
        <v>1989</v>
      </c>
      <c r="P240">
        <v>1989</v>
      </c>
      <c r="Q240" t="s">
        <v>124</v>
      </c>
      <c r="R240" s="1">
        <v>44483</v>
      </c>
      <c r="S240" t="s">
        <v>13</v>
      </c>
      <c r="T240" t="s">
        <v>14</v>
      </c>
      <c r="U240">
        <v>181</v>
      </c>
      <c r="V240">
        <v>8605825</v>
      </c>
      <c r="W240">
        <v>2.1</v>
      </c>
      <c r="AO240">
        <v>1987</v>
      </c>
      <c r="AP240">
        <v>1987</v>
      </c>
      <c r="AQ240" t="s">
        <v>11</v>
      </c>
      <c r="AR240" t="s">
        <v>12</v>
      </c>
      <c r="AS240" t="s">
        <v>31</v>
      </c>
      <c r="AT240" t="s">
        <v>32</v>
      </c>
      <c r="AU240">
        <v>173</v>
      </c>
      <c r="AV240" t="s">
        <v>33</v>
      </c>
      <c r="AW240" t="s">
        <v>33</v>
      </c>
    </row>
    <row r="241" spans="14:49" x14ac:dyDescent="0.35">
      <c r="N241" s="3" t="str">
        <f t="shared" si="6"/>
        <v>1989Female15-19 years</v>
      </c>
      <c r="O241">
        <v>1989</v>
      </c>
      <c r="P241">
        <v>1989</v>
      </c>
      <c r="Q241" t="s">
        <v>125</v>
      </c>
      <c r="R241" t="s">
        <v>126</v>
      </c>
      <c r="S241" t="s">
        <v>11</v>
      </c>
      <c r="T241" t="s">
        <v>12</v>
      </c>
      <c r="U241">
        <v>372</v>
      </c>
      <c r="V241">
        <v>8840332</v>
      </c>
      <c r="W241">
        <v>4.2</v>
      </c>
      <c r="AO241">
        <v>1987</v>
      </c>
      <c r="AP241">
        <v>1987</v>
      </c>
      <c r="AQ241" t="s">
        <v>13</v>
      </c>
      <c r="AR241" t="s">
        <v>14</v>
      </c>
      <c r="AS241" t="s">
        <v>167</v>
      </c>
      <c r="AT241">
        <v>1</v>
      </c>
      <c r="AU241">
        <v>21798</v>
      </c>
      <c r="AV241">
        <v>1951153</v>
      </c>
      <c r="AW241">
        <v>1117.2</v>
      </c>
    </row>
    <row r="242" spans="14:49" x14ac:dyDescent="0.35">
      <c r="N242" s="3" t="str">
        <f t="shared" si="6"/>
        <v>1989Male15-19 years</v>
      </c>
      <c r="O242">
        <v>1989</v>
      </c>
      <c r="P242">
        <v>1989</v>
      </c>
      <c r="Q242" t="s">
        <v>125</v>
      </c>
      <c r="R242" t="s">
        <v>126</v>
      </c>
      <c r="S242" t="s">
        <v>13</v>
      </c>
      <c r="T242" t="s">
        <v>14</v>
      </c>
      <c r="U242">
        <v>1637</v>
      </c>
      <c r="V242">
        <v>9292771</v>
      </c>
      <c r="W242">
        <v>17.600000000000001</v>
      </c>
      <c r="AO242">
        <v>1987</v>
      </c>
      <c r="AP242">
        <v>1987</v>
      </c>
      <c r="AQ242" t="s">
        <v>13</v>
      </c>
      <c r="AR242" t="s">
        <v>14</v>
      </c>
      <c r="AS242" t="s">
        <v>168</v>
      </c>
      <c r="AT242" s="1">
        <v>44200</v>
      </c>
      <c r="AU242">
        <v>4261</v>
      </c>
      <c r="AV242">
        <v>7341730</v>
      </c>
      <c r="AW242">
        <v>58</v>
      </c>
    </row>
    <row r="243" spans="14:49" x14ac:dyDescent="0.35">
      <c r="N243" s="3" t="str">
        <f t="shared" si="6"/>
        <v>1989Female20-24 years</v>
      </c>
      <c r="O243">
        <v>1989</v>
      </c>
      <c r="P243">
        <v>1989</v>
      </c>
      <c r="Q243" t="s">
        <v>127</v>
      </c>
      <c r="R243" t="s">
        <v>128</v>
      </c>
      <c r="S243" t="s">
        <v>11</v>
      </c>
      <c r="T243" t="s">
        <v>12</v>
      </c>
      <c r="U243">
        <v>392</v>
      </c>
      <c r="V243">
        <v>9473382</v>
      </c>
      <c r="W243">
        <v>4.0999999999999996</v>
      </c>
      <c r="AO243">
        <v>1987</v>
      </c>
      <c r="AP243">
        <v>1987</v>
      </c>
      <c r="AQ243" t="s">
        <v>13</v>
      </c>
      <c r="AR243" t="s">
        <v>14</v>
      </c>
      <c r="AS243" t="s">
        <v>122</v>
      </c>
      <c r="AT243" s="1">
        <v>44325</v>
      </c>
      <c r="AU243">
        <v>2636</v>
      </c>
      <c r="AV243">
        <v>8918362</v>
      </c>
      <c r="AW243">
        <v>29.6</v>
      </c>
    </row>
    <row r="244" spans="14:49" x14ac:dyDescent="0.35">
      <c r="N244" s="3" t="str">
        <f t="shared" si="6"/>
        <v>1989Male20-24 years</v>
      </c>
      <c r="O244">
        <v>1989</v>
      </c>
      <c r="P244">
        <v>1989</v>
      </c>
      <c r="Q244" t="s">
        <v>127</v>
      </c>
      <c r="R244" t="s">
        <v>128</v>
      </c>
      <c r="S244" t="s">
        <v>13</v>
      </c>
      <c r="T244" t="s">
        <v>14</v>
      </c>
      <c r="U244">
        <v>2469</v>
      </c>
      <c r="V244">
        <v>9784274</v>
      </c>
      <c r="W244">
        <v>25.2</v>
      </c>
      <c r="AO244">
        <v>1987</v>
      </c>
      <c r="AP244">
        <v>1987</v>
      </c>
      <c r="AQ244" t="s">
        <v>13</v>
      </c>
      <c r="AR244" t="s">
        <v>14</v>
      </c>
      <c r="AS244" t="s">
        <v>124</v>
      </c>
      <c r="AT244" s="1">
        <v>44483</v>
      </c>
      <c r="AU244">
        <v>2943</v>
      </c>
      <c r="AV244">
        <v>8389502</v>
      </c>
      <c r="AW244">
        <v>35.1</v>
      </c>
    </row>
    <row r="245" spans="14:49" x14ac:dyDescent="0.35">
      <c r="N245" s="3" t="str">
        <f t="shared" si="6"/>
        <v>1989Female25-34 years</v>
      </c>
      <c r="O245">
        <v>1989</v>
      </c>
      <c r="P245">
        <v>1989</v>
      </c>
      <c r="Q245" t="s">
        <v>17</v>
      </c>
      <c r="R245" t="s">
        <v>18</v>
      </c>
      <c r="S245" t="s">
        <v>11</v>
      </c>
      <c r="T245" t="s">
        <v>12</v>
      </c>
      <c r="U245">
        <v>1226</v>
      </c>
      <c r="V245">
        <v>21629965</v>
      </c>
      <c r="W245">
        <v>5.7</v>
      </c>
      <c r="AO245">
        <v>1987</v>
      </c>
      <c r="AP245">
        <v>1987</v>
      </c>
      <c r="AQ245" t="s">
        <v>13</v>
      </c>
      <c r="AR245" t="s">
        <v>14</v>
      </c>
      <c r="AS245" t="s">
        <v>125</v>
      </c>
      <c r="AT245" t="s">
        <v>126</v>
      </c>
      <c r="AU245">
        <v>11253</v>
      </c>
      <c r="AV245">
        <v>9559404</v>
      </c>
      <c r="AW245">
        <v>117.7</v>
      </c>
    </row>
    <row r="246" spans="14:49" x14ac:dyDescent="0.35">
      <c r="N246" s="3" t="str">
        <f t="shared" si="6"/>
        <v>1989Male25-34 years</v>
      </c>
      <c r="O246">
        <v>1989</v>
      </c>
      <c r="P246">
        <v>1989</v>
      </c>
      <c r="Q246" t="s">
        <v>17</v>
      </c>
      <c r="R246" t="s">
        <v>18</v>
      </c>
      <c r="S246" t="s">
        <v>13</v>
      </c>
      <c r="T246" t="s">
        <v>14</v>
      </c>
      <c r="U246">
        <v>5339</v>
      </c>
      <c r="V246">
        <v>21606423</v>
      </c>
      <c r="W246">
        <v>24.7</v>
      </c>
      <c r="AO246">
        <v>1987</v>
      </c>
      <c r="AP246">
        <v>1987</v>
      </c>
      <c r="AQ246" t="s">
        <v>13</v>
      </c>
      <c r="AR246" t="s">
        <v>14</v>
      </c>
      <c r="AS246" t="s">
        <v>127</v>
      </c>
      <c r="AT246" t="s">
        <v>128</v>
      </c>
      <c r="AU246">
        <v>16978</v>
      </c>
      <c r="AV246">
        <v>10220330</v>
      </c>
      <c r="AW246">
        <v>166.1</v>
      </c>
    </row>
    <row r="247" spans="14:49" x14ac:dyDescent="0.35">
      <c r="N247" s="3" t="str">
        <f t="shared" si="6"/>
        <v>1989Female35-44 years</v>
      </c>
      <c r="O247">
        <v>1989</v>
      </c>
      <c r="P247">
        <v>1989</v>
      </c>
      <c r="Q247" t="s">
        <v>19</v>
      </c>
      <c r="R247" t="s">
        <v>20</v>
      </c>
      <c r="S247" t="s">
        <v>11</v>
      </c>
      <c r="T247" t="s">
        <v>12</v>
      </c>
      <c r="U247">
        <v>1228</v>
      </c>
      <c r="V247">
        <v>18423038</v>
      </c>
      <c r="W247">
        <v>6.7</v>
      </c>
      <c r="AO247">
        <v>1987</v>
      </c>
      <c r="AP247">
        <v>1987</v>
      </c>
      <c r="AQ247" t="s">
        <v>13</v>
      </c>
      <c r="AR247" t="s">
        <v>14</v>
      </c>
      <c r="AS247" t="s">
        <v>17</v>
      </c>
      <c r="AT247" t="s">
        <v>18</v>
      </c>
      <c r="AU247">
        <v>41733</v>
      </c>
      <c r="AV247">
        <v>21398934</v>
      </c>
      <c r="AW247">
        <v>195</v>
      </c>
    </row>
    <row r="248" spans="14:49" x14ac:dyDescent="0.35">
      <c r="N248" s="3" t="str">
        <f t="shared" si="6"/>
        <v>1989Male35-44 years</v>
      </c>
      <c r="O248">
        <v>1989</v>
      </c>
      <c r="P248">
        <v>1989</v>
      </c>
      <c r="Q248" t="s">
        <v>19</v>
      </c>
      <c r="R248" t="s">
        <v>20</v>
      </c>
      <c r="S248" t="s">
        <v>13</v>
      </c>
      <c r="T248" t="s">
        <v>14</v>
      </c>
      <c r="U248">
        <v>4103</v>
      </c>
      <c r="V248">
        <v>17991414</v>
      </c>
      <c r="W248">
        <v>22.8</v>
      </c>
      <c r="AO248">
        <v>1987</v>
      </c>
      <c r="AP248">
        <v>1987</v>
      </c>
      <c r="AQ248" t="s">
        <v>13</v>
      </c>
      <c r="AR248" t="s">
        <v>14</v>
      </c>
      <c r="AS248" t="s">
        <v>19</v>
      </c>
      <c r="AT248" t="s">
        <v>20</v>
      </c>
      <c r="AU248">
        <v>49349</v>
      </c>
      <c r="AV248">
        <v>16876881</v>
      </c>
      <c r="AW248">
        <v>292.39999999999998</v>
      </c>
    </row>
    <row r="249" spans="14:49" x14ac:dyDescent="0.35">
      <c r="N249" s="3" t="str">
        <f t="shared" si="6"/>
        <v>1989Female45-54 years</v>
      </c>
      <c r="O249">
        <v>1989</v>
      </c>
      <c r="P249">
        <v>1989</v>
      </c>
      <c r="Q249" t="s">
        <v>21</v>
      </c>
      <c r="R249" t="s">
        <v>22</v>
      </c>
      <c r="S249" t="s">
        <v>11</v>
      </c>
      <c r="T249" t="s">
        <v>12</v>
      </c>
      <c r="U249">
        <v>931</v>
      </c>
      <c r="V249">
        <v>12611528</v>
      </c>
      <c r="W249">
        <v>7.4</v>
      </c>
      <c r="AO249">
        <v>1987</v>
      </c>
      <c r="AP249">
        <v>1987</v>
      </c>
      <c r="AQ249" t="s">
        <v>13</v>
      </c>
      <c r="AR249" t="s">
        <v>14</v>
      </c>
      <c r="AS249" t="s">
        <v>21</v>
      </c>
      <c r="AT249" t="s">
        <v>22</v>
      </c>
      <c r="AU249">
        <v>72857</v>
      </c>
      <c r="AV249">
        <v>11252355</v>
      </c>
      <c r="AW249">
        <v>647.5</v>
      </c>
    </row>
    <row r="250" spans="14:49" x14ac:dyDescent="0.35">
      <c r="N250" s="3" t="str">
        <f t="shared" si="6"/>
        <v>1989Male45-54 years</v>
      </c>
      <c r="O250">
        <v>1989</v>
      </c>
      <c r="P250">
        <v>1989</v>
      </c>
      <c r="Q250" t="s">
        <v>21</v>
      </c>
      <c r="R250" t="s">
        <v>22</v>
      </c>
      <c r="S250" t="s">
        <v>13</v>
      </c>
      <c r="T250" t="s">
        <v>14</v>
      </c>
      <c r="U250">
        <v>2711</v>
      </c>
      <c r="V250">
        <v>12021662</v>
      </c>
      <c r="W250">
        <v>22.6</v>
      </c>
      <c r="AO250">
        <v>1987</v>
      </c>
      <c r="AP250">
        <v>1987</v>
      </c>
      <c r="AQ250" t="s">
        <v>13</v>
      </c>
      <c r="AR250" t="s">
        <v>14</v>
      </c>
      <c r="AS250" t="s">
        <v>23</v>
      </c>
      <c r="AT250" t="s">
        <v>24</v>
      </c>
      <c r="AU250">
        <v>168402</v>
      </c>
      <c r="AV250">
        <v>10213704</v>
      </c>
      <c r="AW250">
        <v>1648.8</v>
      </c>
    </row>
    <row r="251" spans="14:49" x14ac:dyDescent="0.35">
      <c r="N251" s="3" t="str">
        <f t="shared" si="6"/>
        <v>1989Female55-64 years</v>
      </c>
      <c r="O251">
        <v>1989</v>
      </c>
      <c r="P251">
        <v>1989</v>
      </c>
      <c r="Q251" t="s">
        <v>23</v>
      </c>
      <c r="R251" t="s">
        <v>24</v>
      </c>
      <c r="S251" t="s">
        <v>11</v>
      </c>
      <c r="T251" t="s">
        <v>12</v>
      </c>
      <c r="U251">
        <v>832</v>
      </c>
      <c r="V251">
        <v>11238141</v>
      </c>
      <c r="W251">
        <v>7.4</v>
      </c>
      <c r="AO251">
        <v>1987</v>
      </c>
      <c r="AP251">
        <v>1987</v>
      </c>
      <c r="AQ251" t="s">
        <v>13</v>
      </c>
      <c r="AR251" t="s">
        <v>14</v>
      </c>
      <c r="AS251" t="s">
        <v>25</v>
      </c>
      <c r="AT251" t="s">
        <v>26</v>
      </c>
      <c r="AU251">
        <v>283057</v>
      </c>
      <c r="AV251">
        <v>7614676</v>
      </c>
      <c r="AW251">
        <v>3717.3</v>
      </c>
    </row>
    <row r="252" spans="14:49" x14ac:dyDescent="0.35">
      <c r="N252" s="3" t="str">
        <f t="shared" si="6"/>
        <v>1989Male55-64 years</v>
      </c>
      <c r="O252">
        <v>1989</v>
      </c>
      <c r="P252">
        <v>1989</v>
      </c>
      <c r="Q252" t="s">
        <v>23</v>
      </c>
      <c r="R252" t="s">
        <v>24</v>
      </c>
      <c r="S252" t="s">
        <v>13</v>
      </c>
      <c r="T252" t="s">
        <v>14</v>
      </c>
      <c r="U252">
        <v>2510</v>
      </c>
      <c r="V252">
        <v>10002857</v>
      </c>
      <c r="W252">
        <v>25.1</v>
      </c>
      <c r="AO252">
        <v>1987</v>
      </c>
      <c r="AP252">
        <v>1987</v>
      </c>
      <c r="AQ252" t="s">
        <v>13</v>
      </c>
      <c r="AR252" t="s">
        <v>14</v>
      </c>
      <c r="AS252" t="s">
        <v>27</v>
      </c>
      <c r="AT252" t="s">
        <v>28</v>
      </c>
      <c r="AU252">
        <v>286951</v>
      </c>
      <c r="AV252">
        <v>3481893</v>
      </c>
      <c r="AW252">
        <v>8241.2000000000007</v>
      </c>
    </row>
    <row r="253" spans="14:49" x14ac:dyDescent="0.35">
      <c r="N253" s="3" t="str">
        <f t="shared" si="6"/>
        <v>1989Female65-74 years</v>
      </c>
      <c r="O253">
        <v>1989</v>
      </c>
      <c r="P253">
        <v>1989</v>
      </c>
      <c r="Q253" t="s">
        <v>25</v>
      </c>
      <c r="R253" t="s">
        <v>26</v>
      </c>
      <c r="S253" t="s">
        <v>11</v>
      </c>
      <c r="T253" t="s">
        <v>12</v>
      </c>
      <c r="U253">
        <v>600</v>
      </c>
      <c r="V253">
        <v>10040330</v>
      </c>
      <c r="W253">
        <v>6</v>
      </c>
      <c r="AO253">
        <v>1987</v>
      </c>
      <c r="AP253">
        <v>1987</v>
      </c>
      <c r="AQ253" t="s">
        <v>13</v>
      </c>
      <c r="AR253" t="s">
        <v>14</v>
      </c>
      <c r="AS253" t="s">
        <v>29</v>
      </c>
      <c r="AT253" t="s">
        <v>30</v>
      </c>
      <c r="AU253">
        <v>145331</v>
      </c>
      <c r="AV253">
        <v>798221</v>
      </c>
      <c r="AW253">
        <v>18206.900000000001</v>
      </c>
    </row>
    <row r="254" spans="14:49" x14ac:dyDescent="0.35">
      <c r="N254" s="3" t="str">
        <f t="shared" si="6"/>
        <v>1989Male65-74 years</v>
      </c>
      <c r="O254">
        <v>1989</v>
      </c>
      <c r="P254">
        <v>1989</v>
      </c>
      <c r="Q254" t="s">
        <v>25</v>
      </c>
      <c r="R254" t="s">
        <v>26</v>
      </c>
      <c r="S254" t="s">
        <v>13</v>
      </c>
      <c r="T254" t="s">
        <v>14</v>
      </c>
      <c r="U254">
        <v>2675</v>
      </c>
      <c r="V254">
        <v>7823772</v>
      </c>
      <c r="W254">
        <v>34.200000000000003</v>
      </c>
      <c r="AO254">
        <v>1987</v>
      </c>
      <c r="AP254">
        <v>1987</v>
      </c>
      <c r="AQ254" t="s">
        <v>13</v>
      </c>
      <c r="AR254" t="s">
        <v>14</v>
      </c>
      <c r="AS254" t="s">
        <v>31</v>
      </c>
      <c r="AT254" t="s">
        <v>32</v>
      </c>
      <c r="AU254">
        <v>409</v>
      </c>
      <c r="AV254" t="s">
        <v>33</v>
      </c>
      <c r="AW254" t="s">
        <v>33</v>
      </c>
    </row>
    <row r="255" spans="14:49" x14ac:dyDescent="0.35">
      <c r="N255" s="3" t="str">
        <f t="shared" si="6"/>
        <v>1989Female75-84 years</v>
      </c>
      <c r="O255">
        <v>1989</v>
      </c>
      <c r="P255">
        <v>1989</v>
      </c>
      <c r="Q255" t="s">
        <v>27</v>
      </c>
      <c r="R255" t="s">
        <v>28</v>
      </c>
      <c r="S255" t="s">
        <v>11</v>
      </c>
      <c r="T255" t="s">
        <v>12</v>
      </c>
      <c r="U255">
        <v>364</v>
      </c>
      <c r="V255">
        <v>6171797</v>
      </c>
      <c r="W255">
        <v>5.9</v>
      </c>
      <c r="AO255">
        <v>1988</v>
      </c>
      <c r="AP255">
        <v>1988</v>
      </c>
      <c r="AQ255" t="s">
        <v>11</v>
      </c>
      <c r="AR255" t="s">
        <v>12</v>
      </c>
      <c r="AS255" t="s">
        <v>167</v>
      </c>
      <c r="AT255">
        <v>1</v>
      </c>
      <c r="AU255">
        <v>16903</v>
      </c>
      <c r="AV255">
        <v>1907086</v>
      </c>
      <c r="AW255">
        <v>886.3</v>
      </c>
    </row>
    <row r="256" spans="14:49" x14ac:dyDescent="0.35">
      <c r="N256" s="3" t="str">
        <f t="shared" si="6"/>
        <v>1989Male75-84 years</v>
      </c>
      <c r="O256">
        <v>1989</v>
      </c>
      <c r="P256">
        <v>1989</v>
      </c>
      <c r="Q256" t="s">
        <v>27</v>
      </c>
      <c r="R256" t="s">
        <v>28</v>
      </c>
      <c r="S256" t="s">
        <v>13</v>
      </c>
      <c r="T256" t="s">
        <v>14</v>
      </c>
      <c r="U256">
        <v>1895</v>
      </c>
      <c r="V256">
        <v>3678113</v>
      </c>
      <c r="W256">
        <v>51.5</v>
      </c>
      <c r="AO256">
        <v>1988</v>
      </c>
      <c r="AP256">
        <v>1988</v>
      </c>
      <c r="AQ256" t="s">
        <v>11</v>
      </c>
      <c r="AR256" t="s">
        <v>12</v>
      </c>
      <c r="AS256" t="s">
        <v>168</v>
      </c>
      <c r="AT256" s="1">
        <v>44200</v>
      </c>
      <c r="AU256">
        <v>3208</v>
      </c>
      <c r="AV256">
        <v>7051157</v>
      </c>
      <c r="AW256">
        <v>45.5</v>
      </c>
    </row>
    <row r="257" spans="14:49" x14ac:dyDescent="0.35">
      <c r="N257" s="3" t="str">
        <f t="shared" si="6"/>
        <v>1989Female85+ years</v>
      </c>
      <c r="O257">
        <v>1989</v>
      </c>
      <c r="P257">
        <v>1989</v>
      </c>
      <c r="Q257" t="s">
        <v>29</v>
      </c>
      <c r="R257" t="s">
        <v>30</v>
      </c>
      <c r="S257" t="s">
        <v>11</v>
      </c>
      <c r="T257" t="s">
        <v>12</v>
      </c>
      <c r="U257">
        <v>127</v>
      </c>
      <c r="V257">
        <v>2136606</v>
      </c>
      <c r="W257">
        <v>5.9</v>
      </c>
      <c r="AO257">
        <v>1988</v>
      </c>
      <c r="AP257">
        <v>1988</v>
      </c>
      <c r="AQ257" t="s">
        <v>11</v>
      </c>
      <c r="AR257" t="s">
        <v>12</v>
      </c>
      <c r="AS257" t="s">
        <v>122</v>
      </c>
      <c r="AT257" s="1">
        <v>44325</v>
      </c>
      <c r="AU257">
        <v>1783</v>
      </c>
      <c r="AV257">
        <v>8670823</v>
      </c>
      <c r="AW257">
        <v>20.6</v>
      </c>
    </row>
    <row r="258" spans="14:49" x14ac:dyDescent="0.35">
      <c r="N258" s="3" t="str">
        <f t="shared" si="6"/>
        <v>1989Male85+ years</v>
      </c>
      <c r="O258">
        <v>1989</v>
      </c>
      <c r="P258">
        <v>1989</v>
      </c>
      <c r="Q258" t="s">
        <v>29</v>
      </c>
      <c r="R258" t="s">
        <v>30</v>
      </c>
      <c r="S258" t="s">
        <v>13</v>
      </c>
      <c r="T258" t="s">
        <v>14</v>
      </c>
      <c r="U258">
        <v>567</v>
      </c>
      <c r="V258">
        <v>831138</v>
      </c>
      <c r="W258">
        <v>68.2</v>
      </c>
      <c r="AO258">
        <v>1988</v>
      </c>
      <c r="AP258">
        <v>1988</v>
      </c>
      <c r="AQ258" t="s">
        <v>11</v>
      </c>
      <c r="AR258" t="s">
        <v>12</v>
      </c>
      <c r="AS258" t="s">
        <v>124</v>
      </c>
      <c r="AT258" s="1">
        <v>44483</v>
      </c>
      <c r="AU258">
        <v>1661</v>
      </c>
      <c r="AV258">
        <v>8043473</v>
      </c>
      <c r="AW258">
        <v>20.7</v>
      </c>
    </row>
    <row r="259" spans="14:49" x14ac:dyDescent="0.35">
      <c r="N259" s="3" t="str">
        <f t="shared" si="6"/>
        <v>1989FemaleNot Stated</v>
      </c>
      <c r="O259">
        <v>1989</v>
      </c>
      <c r="P259">
        <v>1989</v>
      </c>
      <c r="Q259" t="s">
        <v>31</v>
      </c>
      <c r="R259" t="s">
        <v>32</v>
      </c>
      <c r="S259" t="s">
        <v>11</v>
      </c>
      <c r="T259" t="s">
        <v>12</v>
      </c>
      <c r="U259">
        <v>2</v>
      </c>
      <c r="V259" t="s">
        <v>33</v>
      </c>
      <c r="W259" t="s">
        <v>33</v>
      </c>
      <c r="AO259">
        <v>1988</v>
      </c>
      <c r="AP259">
        <v>1988</v>
      </c>
      <c r="AQ259" t="s">
        <v>11</v>
      </c>
      <c r="AR259" t="s">
        <v>12</v>
      </c>
      <c r="AS259" t="s">
        <v>125</v>
      </c>
      <c r="AT259" t="s">
        <v>126</v>
      </c>
      <c r="AU259">
        <v>4344</v>
      </c>
      <c r="AV259">
        <v>9029012</v>
      </c>
      <c r="AW259">
        <v>48.1</v>
      </c>
    </row>
    <row r="260" spans="14:49" x14ac:dyDescent="0.35">
      <c r="N260" s="3" t="str">
        <f t="shared" ref="N260:N323" si="7">O260&amp;S260&amp;Q260</f>
        <v>1989MaleNot Stated</v>
      </c>
      <c r="O260">
        <v>1989</v>
      </c>
      <c r="P260">
        <v>1989</v>
      </c>
      <c r="Q260" t="s">
        <v>31</v>
      </c>
      <c r="R260" t="s">
        <v>32</v>
      </c>
      <c r="S260" t="s">
        <v>13</v>
      </c>
      <c r="T260" t="s">
        <v>14</v>
      </c>
      <c r="U260">
        <v>12</v>
      </c>
      <c r="V260" t="s">
        <v>33</v>
      </c>
      <c r="W260" t="s">
        <v>33</v>
      </c>
      <c r="AO260">
        <v>1988</v>
      </c>
      <c r="AP260">
        <v>1988</v>
      </c>
      <c r="AQ260" t="s">
        <v>11</v>
      </c>
      <c r="AR260" t="s">
        <v>12</v>
      </c>
      <c r="AS260" t="s">
        <v>127</v>
      </c>
      <c r="AT260" t="s">
        <v>128</v>
      </c>
      <c r="AU260">
        <v>5292</v>
      </c>
      <c r="AV260">
        <v>9689480</v>
      </c>
      <c r="AW260">
        <v>54.6</v>
      </c>
    </row>
    <row r="261" spans="14:49" x14ac:dyDescent="0.35">
      <c r="N261" s="3" t="str">
        <f t="shared" si="7"/>
        <v>1990Female5-9 years</v>
      </c>
      <c r="O261">
        <v>1990</v>
      </c>
      <c r="P261">
        <v>1990</v>
      </c>
      <c r="Q261" t="s">
        <v>122</v>
      </c>
      <c r="R261" s="1">
        <v>44325</v>
      </c>
      <c r="S261" t="s">
        <v>11</v>
      </c>
      <c r="T261" t="s">
        <v>12</v>
      </c>
      <c r="U261">
        <v>2</v>
      </c>
      <c r="V261">
        <v>8802747</v>
      </c>
      <c r="W261" t="s">
        <v>123</v>
      </c>
      <c r="AO261">
        <v>1988</v>
      </c>
      <c r="AP261">
        <v>1988</v>
      </c>
      <c r="AQ261" t="s">
        <v>11</v>
      </c>
      <c r="AR261" t="s">
        <v>12</v>
      </c>
      <c r="AS261" t="s">
        <v>17</v>
      </c>
      <c r="AT261" t="s">
        <v>18</v>
      </c>
      <c r="AU261">
        <v>16152</v>
      </c>
      <c r="AV261">
        <v>21582974</v>
      </c>
      <c r="AW261">
        <v>74.8</v>
      </c>
    </row>
    <row r="262" spans="14:49" x14ac:dyDescent="0.35">
      <c r="N262" s="3" t="str">
        <f t="shared" si="7"/>
        <v>1990Male5-9 years</v>
      </c>
      <c r="O262">
        <v>1990</v>
      </c>
      <c r="P262">
        <v>1990</v>
      </c>
      <c r="Q262" t="s">
        <v>122</v>
      </c>
      <c r="R262" s="1">
        <v>44325</v>
      </c>
      <c r="S262" t="s">
        <v>13</v>
      </c>
      <c r="T262" t="s">
        <v>14</v>
      </c>
      <c r="U262">
        <v>4</v>
      </c>
      <c r="V262">
        <v>9232031</v>
      </c>
      <c r="W262" t="s">
        <v>123</v>
      </c>
      <c r="AO262">
        <v>1988</v>
      </c>
      <c r="AP262">
        <v>1988</v>
      </c>
      <c r="AQ262" t="s">
        <v>11</v>
      </c>
      <c r="AR262" t="s">
        <v>12</v>
      </c>
      <c r="AS262" t="s">
        <v>19</v>
      </c>
      <c r="AT262" t="s">
        <v>20</v>
      </c>
      <c r="AU262">
        <v>25020</v>
      </c>
      <c r="AV262">
        <v>17818057</v>
      </c>
      <c r="AW262">
        <v>140.4</v>
      </c>
    </row>
    <row r="263" spans="14:49" x14ac:dyDescent="0.35">
      <c r="N263" s="3" t="str">
        <f t="shared" si="7"/>
        <v>1990Female10-14 years</v>
      </c>
      <c r="O263">
        <v>1990</v>
      </c>
      <c r="P263">
        <v>1990</v>
      </c>
      <c r="Q263" t="s">
        <v>124</v>
      </c>
      <c r="R263" s="1">
        <v>44483</v>
      </c>
      <c r="S263" t="s">
        <v>11</v>
      </c>
      <c r="T263" t="s">
        <v>12</v>
      </c>
      <c r="U263">
        <v>67</v>
      </c>
      <c r="V263">
        <v>8321669</v>
      </c>
      <c r="W263">
        <v>0.8</v>
      </c>
      <c r="AO263">
        <v>1988</v>
      </c>
      <c r="AP263">
        <v>1988</v>
      </c>
      <c r="AQ263" t="s">
        <v>11</v>
      </c>
      <c r="AR263" t="s">
        <v>12</v>
      </c>
      <c r="AS263" t="s">
        <v>21</v>
      </c>
      <c r="AT263" t="s">
        <v>22</v>
      </c>
      <c r="AU263">
        <v>43557</v>
      </c>
      <c r="AV263">
        <v>12268198</v>
      </c>
      <c r="AW263">
        <v>355</v>
      </c>
    </row>
    <row r="264" spans="14:49" x14ac:dyDescent="0.35">
      <c r="N264" s="3" t="str">
        <f t="shared" si="7"/>
        <v>1990Male10-14 years</v>
      </c>
      <c r="O264">
        <v>1990</v>
      </c>
      <c r="P264">
        <v>1990</v>
      </c>
      <c r="Q264" t="s">
        <v>124</v>
      </c>
      <c r="R264" s="1">
        <v>44483</v>
      </c>
      <c r="S264" t="s">
        <v>13</v>
      </c>
      <c r="T264" t="s">
        <v>14</v>
      </c>
      <c r="U264">
        <v>191</v>
      </c>
      <c r="V264">
        <v>8738800</v>
      </c>
      <c r="W264">
        <v>2.2000000000000002</v>
      </c>
      <c r="AO264">
        <v>1988</v>
      </c>
      <c r="AP264">
        <v>1988</v>
      </c>
      <c r="AQ264" t="s">
        <v>11</v>
      </c>
      <c r="AR264" t="s">
        <v>12</v>
      </c>
      <c r="AS264" t="s">
        <v>23</v>
      </c>
      <c r="AT264" t="s">
        <v>24</v>
      </c>
      <c r="AU264">
        <v>104381</v>
      </c>
      <c r="AV264">
        <v>11399649</v>
      </c>
      <c r="AW264">
        <v>915.7</v>
      </c>
    </row>
    <row r="265" spans="14:49" x14ac:dyDescent="0.35">
      <c r="N265" s="3" t="str">
        <f t="shared" si="7"/>
        <v>1990Female15-19 years</v>
      </c>
      <c r="O265">
        <v>1990</v>
      </c>
      <c r="P265">
        <v>1990</v>
      </c>
      <c r="Q265" t="s">
        <v>125</v>
      </c>
      <c r="R265" t="s">
        <v>126</v>
      </c>
      <c r="S265" t="s">
        <v>11</v>
      </c>
      <c r="T265" t="s">
        <v>12</v>
      </c>
      <c r="U265">
        <v>323</v>
      </c>
      <c r="V265">
        <v>8708877</v>
      </c>
      <c r="W265">
        <v>3.7</v>
      </c>
      <c r="AO265">
        <v>1988</v>
      </c>
      <c r="AP265">
        <v>1988</v>
      </c>
      <c r="AQ265" t="s">
        <v>11</v>
      </c>
      <c r="AR265" t="s">
        <v>12</v>
      </c>
      <c r="AS265" t="s">
        <v>25</v>
      </c>
      <c r="AT265" t="s">
        <v>26</v>
      </c>
      <c r="AU265">
        <v>204644</v>
      </c>
      <c r="AV265">
        <v>9916415</v>
      </c>
      <c r="AW265">
        <v>2063.6999999999998</v>
      </c>
    </row>
    <row r="266" spans="14:49" x14ac:dyDescent="0.35">
      <c r="N266" s="3" t="str">
        <f t="shared" si="7"/>
        <v>1990Male15-19 years</v>
      </c>
      <c r="O266">
        <v>1990</v>
      </c>
      <c r="P266">
        <v>1990</v>
      </c>
      <c r="Q266" t="s">
        <v>125</v>
      </c>
      <c r="R266" t="s">
        <v>126</v>
      </c>
      <c r="S266" t="s">
        <v>13</v>
      </c>
      <c r="T266" t="s">
        <v>14</v>
      </c>
      <c r="U266">
        <v>1656</v>
      </c>
      <c r="V266">
        <v>9172834</v>
      </c>
      <c r="W266">
        <v>18.100000000000001</v>
      </c>
      <c r="AO266">
        <v>1988</v>
      </c>
      <c r="AP266">
        <v>1988</v>
      </c>
      <c r="AQ266" t="s">
        <v>11</v>
      </c>
      <c r="AR266" t="s">
        <v>12</v>
      </c>
      <c r="AS266" t="s">
        <v>27</v>
      </c>
      <c r="AT266" t="s">
        <v>28</v>
      </c>
      <c r="AU266">
        <v>307193</v>
      </c>
      <c r="AV266">
        <v>6034290</v>
      </c>
      <c r="AW266">
        <v>5090.8</v>
      </c>
    </row>
    <row r="267" spans="14:49" x14ac:dyDescent="0.35">
      <c r="N267" s="3" t="str">
        <f t="shared" si="7"/>
        <v>1990Female20-24 years</v>
      </c>
      <c r="O267">
        <v>1990</v>
      </c>
      <c r="P267">
        <v>1990</v>
      </c>
      <c r="Q267" t="s">
        <v>127</v>
      </c>
      <c r="R267" t="s">
        <v>128</v>
      </c>
      <c r="S267" t="s">
        <v>11</v>
      </c>
      <c r="T267" t="s">
        <v>12</v>
      </c>
      <c r="U267">
        <v>386</v>
      </c>
      <c r="V267">
        <v>9389027</v>
      </c>
      <c r="W267">
        <v>4.0999999999999996</v>
      </c>
      <c r="AO267">
        <v>1988</v>
      </c>
      <c r="AP267">
        <v>1988</v>
      </c>
      <c r="AQ267" t="s">
        <v>11</v>
      </c>
      <c r="AR267" t="s">
        <v>12</v>
      </c>
      <c r="AS267" t="s">
        <v>29</v>
      </c>
      <c r="AT267" t="s">
        <v>30</v>
      </c>
      <c r="AU267">
        <v>308151</v>
      </c>
      <c r="AV267">
        <v>2075041</v>
      </c>
      <c r="AW267">
        <v>14850.4</v>
      </c>
    </row>
    <row r="268" spans="14:49" x14ac:dyDescent="0.35">
      <c r="N268" s="3" t="str">
        <f t="shared" si="7"/>
        <v>1990Male20-24 years</v>
      </c>
      <c r="O268">
        <v>1990</v>
      </c>
      <c r="P268">
        <v>1990</v>
      </c>
      <c r="Q268" t="s">
        <v>127</v>
      </c>
      <c r="R268" t="s">
        <v>128</v>
      </c>
      <c r="S268" t="s">
        <v>13</v>
      </c>
      <c r="T268" t="s">
        <v>14</v>
      </c>
      <c r="U268">
        <v>2504</v>
      </c>
      <c r="V268">
        <v>9742551</v>
      </c>
      <c r="W268">
        <v>25.7</v>
      </c>
      <c r="AO268">
        <v>1988</v>
      </c>
      <c r="AP268">
        <v>1988</v>
      </c>
      <c r="AQ268" t="s">
        <v>11</v>
      </c>
      <c r="AR268" t="s">
        <v>12</v>
      </c>
      <c r="AS268" t="s">
        <v>31</v>
      </c>
      <c r="AT268" t="s">
        <v>32</v>
      </c>
      <c r="AU268">
        <v>170</v>
      </c>
      <c r="AV268" t="s">
        <v>33</v>
      </c>
      <c r="AW268" t="s">
        <v>33</v>
      </c>
    </row>
    <row r="269" spans="14:49" x14ac:dyDescent="0.35">
      <c r="N269" s="3" t="str">
        <f t="shared" si="7"/>
        <v>1990Female25-34 years</v>
      </c>
      <c r="O269">
        <v>1990</v>
      </c>
      <c r="P269">
        <v>1990</v>
      </c>
      <c r="Q269" t="s">
        <v>17</v>
      </c>
      <c r="R269" t="s">
        <v>18</v>
      </c>
      <c r="S269" t="s">
        <v>11</v>
      </c>
      <c r="T269" t="s">
        <v>12</v>
      </c>
      <c r="U269">
        <v>1211</v>
      </c>
      <c r="V269">
        <v>21596410</v>
      </c>
      <c r="W269">
        <v>5.6</v>
      </c>
      <c r="AO269">
        <v>1988</v>
      </c>
      <c r="AP269">
        <v>1988</v>
      </c>
      <c r="AQ269" t="s">
        <v>13</v>
      </c>
      <c r="AR269" t="s">
        <v>14</v>
      </c>
      <c r="AS269" t="s">
        <v>167</v>
      </c>
      <c r="AT269">
        <v>1</v>
      </c>
      <c r="AU269">
        <v>22007</v>
      </c>
      <c r="AV269">
        <v>2002424</v>
      </c>
      <c r="AW269">
        <v>1099</v>
      </c>
    </row>
    <row r="270" spans="14:49" x14ac:dyDescent="0.35">
      <c r="N270" s="3" t="str">
        <f t="shared" si="7"/>
        <v>1990Male25-34 years</v>
      </c>
      <c r="O270">
        <v>1990</v>
      </c>
      <c r="P270">
        <v>1990</v>
      </c>
      <c r="Q270" t="s">
        <v>17</v>
      </c>
      <c r="R270" t="s">
        <v>18</v>
      </c>
      <c r="S270" t="s">
        <v>13</v>
      </c>
      <c r="T270" t="s">
        <v>14</v>
      </c>
      <c r="U270">
        <v>5339</v>
      </c>
      <c r="V270">
        <v>21564316</v>
      </c>
      <c r="W270">
        <v>24.8</v>
      </c>
      <c r="AO270">
        <v>1988</v>
      </c>
      <c r="AP270">
        <v>1988</v>
      </c>
      <c r="AQ270" t="s">
        <v>13</v>
      </c>
      <c r="AR270" t="s">
        <v>14</v>
      </c>
      <c r="AS270" t="s">
        <v>168</v>
      </c>
      <c r="AT270" s="1">
        <v>44200</v>
      </c>
      <c r="AU270">
        <v>4221</v>
      </c>
      <c r="AV270">
        <v>7387732</v>
      </c>
      <c r="AW270">
        <v>57.1</v>
      </c>
    </row>
    <row r="271" spans="14:49" x14ac:dyDescent="0.35">
      <c r="N271" s="3" t="str">
        <f t="shared" si="7"/>
        <v>1990Female35-44 years</v>
      </c>
      <c r="O271">
        <v>1990</v>
      </c>
      <c r="P271">
        <v>1990</v>
      </c>
      <c r="Q271" t="s">
        <v>19</v>
      </c>
      <c r="R271" t="s">
        <v>20</v>
      </c>
      <c r="S271" t="s">
        <v>11</v>
      </c>
      <c r="T271" t="s">
        <v>12</v>
      </c>
      <c r="U271">
        <v>1293</v>
      </c>
      <c r="V271">
        <v>18925115</v>
      </c>
      <c r="W271">
        <v>6.8</v>
      </c>
      <c r="AO271">
        <v>1988</v>
      </c>
      <c r="AP271">
        <v>1988</v>
      </c>
      <c r="AQ271" t="s">
        <v>13</v>
      </c>
      <c r="AR271" t="s">
        <v>14</v>
      </c>
      <c r="AS271" t="s">
        <v>122</v>
      </c>
      <c r="AT271" s="1">
        <v>44325</v>
      </c>
      <c r="AU271">
        <v>2574</v>
      </c>
      <c r="AV271">
        <v>9088479</v>
      </c>
      <c r="AW271">
        <v>28.3</v>
      </c>
    </row>
    <row r="272" spans="14:49" x14ac:dyDescent="0.35">
      <c r="N272" s="3" t="str">
        <f t="shared" si="7"/>
        <v>1990Male35-44 years</v>
      </c>
      <c r="O272">
        <v>1990</v>
      </c>
      <c r="P272">
        <v>1990</v>
      </c>
      <c r="Q272" t="s">
        <v>19</v>
      </c>
      <c r="R272" t="s">
        <v>20</v>
      </c>
      <c r="S272" t="s">
        <v>13</v>
      </c>
      <c r="T272" t="s">
        <v>14</v>
      </c>
      <c r="U272">
        <v>4424</v>
      </c>
      <c r="V272">
        <v>18509652</v>
      </c>
      <c r="W272">
        <v>23.9</v>
      </c>
      <c r="AO272">
        <v>1988</v>
      </c>
      <c r="AP272">
        <v>1988</v>
      </c>
      <c r="AQ272" t="s">
        <v>13</v>
      </c>
      <c r="AR272" t="s">
        <v>14</v>
      </c>
      <c r="AS272" t="s">
        <v>124</v>
      </c>
      <c r="AT272" s="1">
        <v>44483</v>
      </c>
      <c r="AU272">
        <v>2907</v>
      </c>
      <c r="AV272">
        <v>8452764</v>
      </c>
      <c r="AW272">
        <v>34.4</v>
      </c>
    </row>
    <row r="273" spans="14:49" x14ac:dyDescent="0.35">
      <c r="N273" s="3" t="str">
        <f t="shared" si="7"/>
        <v>1990Female45-54 years</v>
      </c>
      <c r="O273">
        <v>1990</v>
      </c>
      <c r="P273">
        <v>1990</v>
      </c>
      <c r="Q273" t="s">
        <v>21</v>
      </c>
      <c r="R273" t="s">
        <v>22</v>
      </c>
      <c r="S273" t="s">
        <v>11</v>
      </c>
      <c r="T273" t="s">
        <v>12</v>
      </c>
      <c r="U273">
        <v>882</v>
      </c>
      <c r="V273">
        <v>12824349</v>
      </c>
      <c r="W273">
        <v>6.9</v>
      </c>
      <c r="AO273">
        <v>1988</v>
      </c>
      <c r="AP273">
        <v>1988</v>
      </c>
      <c r="AQ273" t="s">
        <v>13</v>
      </c>
      <c r="AR273" t="s">
        <v>14</v>
      </c>
      <c r="AS273" t="s">
        <v>125</v>
      </c>
      <c r="AT273" t="s">
        <v>126</v>
      </c>
      <c r="AU273">
        <v>11687</v>
      </c>
      <c r="AV273">
        <v>9467329</v>
      </c>
      <c r="AW273">
        <v>123.4</v>
      </c>
    </row>
    <row r="274" spans="14:49" x14ac:dyDescent="0.35">
      <c r="N274" s="3" t="str">
        <f t="shared" si="7"/>
        <v>1990Male45-54 years</v>
      </c>
      <c r="O274">
        <v>1990</v>
      </c>
      <c r="P274">
        <v>1990</v>
      </c>
      <c r="Q274" t="s">
        <v>21</v>
      </c>
      <c r="R274" t="s">
        <v>22</v>
      </c>
      <c r="S274" t="s">
        <v>13</v>
      </c>
      <c r="T274" t="s">
        <v>14</v>
      </c>
      <c r="U274">
        <v>2836</v>
      </c>
      <c r="V274">
        <v>12232301</v>
      </c>
      <c r="W274">
        <v>23.2</v>
      </c>
      <c r="AO274">
        <v>1988</v>
      </c>
      <c r="AP274">
        <v>1988</v>
      </c>
      <c r="AQ274" t="s">
        <v>13</v>
      </c>
      <c r="AR274" t="s">
        <v>14</v>
      </c>
      <c r="AS274" t="s">
        <v>127</v>
      </c>
      <c r="AT274" t="s">
        <v>128</v>
      </c>
      <c r="AU274">
        <v>16844</v>
      </c>
      <c r="AV274">
        <v>9965057</v>
      </c>
      <c r="AW274">
        <v>169</v>
      </c>
    </row>
    <row r="275" spans="14:49" x14ac:dyDescent="0.35">
      <c r="N275" s="3" t="str">
        <f t="shared" si="7"/>
        <v>1990Female55-64 years</v>
      </c>
      <c r="O275">
        <v>1990</v>
      </c>
      <c r="P275">
        <v>1990</v>
      </c>
      <c r="Q275" t="s">
        <v>23</v>
      </c>
      <c r="R275" t="s">
        <v>24</v>
      </c>
      <c r="S275" t="s">
        <v>11</v>
      </c>
      <c r="T275" t="s">
        <v>12</v>
      </c>
      <c r="U275">
        <v>820</v>
      </c>
      <c r="V275">
        <v>11157583</v>
      </c>
      <c r="W275">
        <v>7.3</v>
      </c>
      <c r="AO275">
        <v>1988</v>
      </c>
      <c r="AP275">
        <v>1988</v>
      </c>
      <c r="AQ275" t="s">
        <v>13</v>
      </c>
      <c r="AR275" t="s">
        <v>14</v>
      </c>
      <c r="AS275" t="s">
        <v>17</v>
      </c>
      <c r="AT275" t="s">
        <v>18</v>
      </c>
      <c r="AU275">
        <v>42985</v>
      </c>
      <c r="AV275">
        <v>21547159</v>
      </c>
      <c r="AW275">
        <v>199.5</v>
      </c>
    </row>
    <row r="276" spans="14:49" x14ac:dyDescent="0.35">
      <c r="N276" s="3" t="str">
        <f t="shared" si="7"/>
        <v>1990Male55-64 years</v>
      </c>
      <c r="O276">
        <v>1990</v>
      </c>
      <c r="P276">
        <v>1990</v>
      </c>
      <c r="Q276" t="s">
        <v>23</v>
      </c>
      <c r="R276" t="s">
        <v>24</v>
      </c>
      <c r="S276" t="s">
        <v>13</v>
      </c>
      <c r="T276" t="s">
        <v>14</v>
      </c>
      <c r="U276">
        <v>2563</v>
      </c>
      <c r="V276">
        <v>9955069</v>
      </c>
      <c r="W276">
        <v>25.7</v>
      </c>
      <c r="AO276">
        <v>1988</v>
      </c>
      <c r="AP276">
        <v>1988</v>
      </c>
      <c r="AQ276" t="s">
        <v>13</v>
      </c>
      <c r="AR276" t="s">
        <v>14</v>
      </c>
      <c r="AS276" t="s">
        <v>19</v>
      </c>
      <c r="AT276" t="s">
        <v>20</v>
      </c>
      <c r="AU276">
        <v>52434</v>
      </c>
      <c r="AV276">
        <v>17362379</v>
      </c>
      <c r="AW276">
        <v>302</v>
      </c>
    </row>
    <row r="277" spans="14:49" x14ac:dyDescent="0.35">
      <c r="N277" s="3" t="str">
        <f t="shared" si="7"/>
        <v>1990Female65-74 years</v>
      </c>
      <c r="O277">
        <v>1990</v>
      </c>
      <c r="P277">
        <v>1990</v>
      </c>
      <c r="Q277" t="s">
        <v>25</v>
      </c>
      <c r="R277" t="s">
        <v>26</v>
      </c>
      <c r="S277" t="s">
        <v>11</v>
      </c>
      <c r="T277" t="s">
        <v>12</v>
      </c>
      <c r="U277">
        <v>684</v>
      </c>
      <c r="V277">
        <v>10138681</v>
      </c>
      <c r="W277">
        <v>6.7</v>
      </c>
      <c r="AO277">
        <v>1988</v>
      </c>
      <c r="AP277">
        <v>1988</v>
      </c>
      <c r="AQ277" t="s">
        <v>13</v>
      </c>
      <c r="AR277" t="s">
        <v>14</v>
      </c>
      <c r="AS277" t="s">
        <v>21</v>
      </c>
      <c r="AT277" t="s">
        <v>22</v>
      </c>
      <c r="AU277">
        <v>73915</v>
      </c>
      <c r="AV277">
        <v>11681050</v>
      </c>
      <c r="AW277">
        <v>632.79999999999995</v>
      </c>
    </row>
    <row r="278" spans="14:49" x14ac:dyDescent="0.35">
      <c r="N278" s="3" t="str">
        <f t="shared" si="7"/>
        <v>1990Male65-74 years</v>
      </c>
      <c r="O278">
        <v>1990</v>
      </c>
      <c r="P278">
        <v>1990</v>
      </c>
      <c r="Q278" t="s">
        <v>25</v>
      </c>
      <c r="R278" t="s">
        <v>26</v>
      </c>
      <c r="S278" t="s">
        <v>13</v>
      </c>
      <c r="T278" t="s">
        <v>14</v>
      </c>
      <c r="U278">
        <v>2546</v>
      </c>
      <c r="V278">
        <v>7906814</v>
      </c>
      <c r="W278">
        <v>32.200000000000003</v>
      </c>
      <c r="AO278">
        <v>1988</v>
      </c>
      <c r="AP278">
        <v>1988</v>
      </c>
      <c r="AQ278" t="s">
        <v>13</v>
      </c>
      <c r="AR278" t="s">
        <v>14</v>
      </c>
      <c r="AS278" t="s">
        <v>23</v>
      </c>
      <c r="AT278" t="s">
        <v>24</v>
      </c>
      <c r="AU278">
        <v>165368</v>
      </c>
      <c r="AV278">
        <v>10114072</v>
      </c>
      <c r="AW278">
        <v>1635</v>
      </c>
    </row>
    <row r="279" spans="14:49" x14ac:dyDescent="0.35">
      <c r="N279" s="3" t="str">
        <f t="shared" si="7"/>
        <v>1990Female75-84 years</v>
      </c>
      <c r="O279">
        <v>1990</v>
      </c>
      <c r="P279">
        <v>1990</v>
      </c>
      <c r="Q279" t="s">
        <v>27</v>
      </c>
      <c r="R279" t="s">
        <v>28</v>
      </c>
      <c r="S279" t="s">
        <v>11</v>
      </c>
      <c r="T279" t="s">
        <v>12</v>
      </c>
      <c r="U279">
        <v>394</v>
      </c>
      <c r="V279">
        <v>6267250</v>
      </c>
      <c r="W279">
        <v>6.3</v>
      </c>
      <c r="AO279">
        <v>1988</v>
      </c>
      <c r="AP279">
        <v>1988</v>
      </c>
      <c r="AQ279" t="s">
        <v>13</v>
      </c>
      <c r="AR279" t="s">
        <v>14</v>
      </c>
      <c r="AS279" t="s">
        <v>25</v>
      </c>
      <c r="AT279" t="s">
        <v>26</v>
      </c>
      <c r="AU279">
        <v>283901</v>
      </c>
      <c r="AV279">
        <v>7709890</v>
      </c>
      <c r="AW279">
        <v>3682.3</v>
      </c>
    </row>
    <row r="280" spans="14:49" x14ac:dyDescent="0.35">
      <c r="N280" s="3" t="str">
        <f t="shared" si="7"/>
        <v>1990Male75-84 years</v>
      </c>
      <c r="O280">
        <v>1990</v>
      </c>
      <c r="P280">
        <v>1990</v>
      </c>
      <c r="Q280" t="s">
        <v>27</v>
      </c>
      <c r="R280" t="s">
        <v>28</v>
      </c>
      <c r="S280" t="s">
        <v>13</v>
      </c>
      <c r="T280" t="s">
        <v>14</v>
      </c>
      <c r="U280">
        <v>2099</v>
      </c>
      <c r="V280">
        <v>3744725</v>
      </c>
      <c r="W280">
        <v>56.1</v>
      </c>
      <c r="AO280">
        <v>1988</v>
      </c>
      <c r="AP280">
        <v>1988</v>
      </c>
      <c r="AQ280" t="s">
        <v>13</v>
      </c>
      <c r="AR280" t="s">
        <v>14</v>
      </c>
      <c r="AS280" t="s">
        <v>27</v>
      </c>
      <c r="AT280" t="s">
        <v>28</v>
      </c>
      <c r="AU280">
        <v>294721</v>
      </c>
      <c r="AV280">
        <v>3577752</v>
      </c>
      <c r="AW280">
        <v>8237.6</v>
      </c>
    </row>
    <row r="281" spans="14:49" x14ac:dyDescent="0.35">
      <c r="N281" s="3" t="str">
        <f t="shared" si="7"/>
        <v>1990Female85+ years</v>
      </c>
      <c r="O281">
        <v>1990</v>
      </c>
      <c r="P281">
        <v>1990</v>
      </c>
      <c r="Q281" t="s">
        <v>29</v>
      </c>
      <c r="R281" t="s">
        <v>30</v>
      </c>
      <c r="S281" t="s">
        <v>11</v>
      </c>
      <c r="T281" t="s">
        <v>12</v>
      </c>
      <c r="U281">
        <v>117</v>
      </c>
      <c r="V281">
        <v>2180198</v>
      </c>
      <c r="W281">
        <v>5.4</v>
      </c>
      <c r="AO281">
        <v>1988</v>
      </c>
      <c r="AP281">
        <v>1988</v>
      </c>
      <c r="AQ281" t="s">
        <v>13</v>
      </c>
      <c r="AR281" t="s">
        <v>14</v>
      </c>
      <c r="AS281" t="s">
        <v>29</v>
      </c>
      <c r="AT281" t="s">
        <v>30</v>
      </c>
      <c r="AU281">
        <v>151559</v>
      </c>
      <c r="AV281">
        <v>810219</v>
      </c>
      <c r="AW281">
        <v>18705.900000000001</v>
      </c>
    </row>
    <row r="282" spans="14:49" x14ac:dyDescent="0.35">
      <c r="N282" s="3" t="str">
        <f t="shared" si="7"/>
        <v>1990Male85+ years</v>
      </c>
      <c r="O282">
        <v>1990</v>
      </c>
      <c r="P282">
        <v>1990</v>
      </c>
      <c r="Q282" t="s">
        <v>29</v>
      </c>
      <c r="R282" t="s">
        <v>30</v>
      </c>
      <c r="S282" t="s">
        <v>13</v>
      </c>
      <c r="T282" t="s">
        <v>14</v>
      </c>
      <c r="U282">
        <v>554</v>
      </c>
      <c r="V282">
        <v>841227</v>
      </c>
      <c r="W282">
        <v>65.900000000000006</v>
      </c>
      <c r="AO282">
        <v>1988</v>
      </c>
      <c r="AP282">
        <v>1988</v>
      </c>
      <c r="AQ282" t="s">
        <v>13</v>
      </c>
      <c r="AR282" t="s">
        <v>14</v>
      </c>
      <c r="AS282" t="s">
        <v>31</v>
      </c>
      <c r="AT282" t="s">
        <v>32</v>
      </c>
      <c r="AU282">
        <v>417</v>
      </c>
      <c r="AV282" t="s">
        <v>33</v>
      </c>
      <c r="AW282" t="s">
        <v>33</v>
      </c>
    </row>
    <row r="283" spans="14:49" x14ac:dyDescent="0.35">
      <c r="N283" s="3" t="str">
        <f t="shared" si="7"/>
        <v>1990FemaleNot Stated</v>
      </c>
      <c r="O283">
        <v>1990</v>
      </c>
      <c r="P283">
        <v>1990</v>
      </c>
      <c r="Q283" t="s">
        <v>31</v>
      </c>
      <c r="R283" t="s">
        <v>32</v>
      </c>
      <c r="S283" t="s">
        <v>11</v>
      </c>
      <c r="T283" t="s">
        <v>12</v>
      </c>
      <c r="U283">
        <v>3</v>
      </c>
      <c r="V283" t="s">
        <v>33</v>
      </c>
      <c r="W283" t="s">
        <v>33</v>
      </c>
      <c r="AO283">
        <v>1989</v>
      </c>
      <c r="AP283">
        <v>1989</v>
      </c>
      <c r="AQ283" t="s">
        <v>11</v>
      </c>
      <c r="AR283" t="s">
        <v>12</v>
      </c>
      <c r="AS283" t="s">
        <v>167</v>
      </c>
      <c r="AT283">
        <v>1</v>
      </c>
      <c r="AU283">
        <v>17294</v>
      </c>
      <c r="AV283">
        <v>1971468</v>
      </c>
      <c r="AW283">
        <v>877.2</v>
      </c>
    </row>
    <row r="284" spans="14:49" x14ac:dyDescent="0.35">
      <c r="N284" s="3" t="str">
        <f t="shared" si="7"/>
        <v>1990MaleNot Stated</v>
      </c>
      <c r="O284">
        <v>1990</v>
      </c>
      <c r="P284">
        <v>1990</v>
      </c>
      <c r="Q284" t="s">
        <v>31</v>
      </c>
      <c r="R284" t="s">
        <v>32</v>
      </c>
      <c r="S284" t="s">
        <v>13</v>
      </c>
      <c r="T284" t="s">
        <v>14</v>
      </c>
      <c r="U284">
        <v>8</v>
      </c>
      <c r="V284" t="s">
        <v>33</v>
      </c>
      <c r="W284" t="s">
        <v>33</v>
      </c>
      <c r="AO284">
        <v>1989</v>
      </c>
      <c r="AP284">
        <v>1989</v>
      </c>
      <c r="AQ284" t="s">
        <v>11</v>
      </c>
      <c r="AR284" t="s">
        <v>12</v>
      </c>
      <c r="AS284" t="s">
        <v>168</v>
      </c>
      <c r="AT284" s="1">
        <v>44200</v>
      </c>
      <c r="AU284">
        <v>3182</v>
      </c>
      <c r="AV284">
        <v>7153514</v>
      </c>
      <c r="AW284">
        <v>44.5</v>
      </c>
    </row>
    <row r="285" spans="14:49" x14ac:dyDescent="0.35">
      <c r="N285" s="3" t="str">
        <f t="shared" si="7"/>
        <v>1991Male5-9 years</v>
      </c>
      <c r="O285">
        <v>1991</v>
      </c>
      <c r="P285">
        <v>1991</v>
      </c>
      <c r="Q285" t="s">
        <v>122</v>
      </c>
      <c r="R285" s="1">
        <v>44325</v>
      </c>
      <c r="S285" t="s">
        <v>13</v>
      </c>
      <c r="T285" t="s">
        <v>14</v>
      </c>
      <c r="U285">
        <v>1</v>
      </c>
      <c r="V285">
        <v>9359079</v>
      </c>
      <c r="W285" t="s">
        <v>123</v>
      </c>
      <c r="AO285">
        <v>1989</v>
      </c>
      <c r="AP285">
        <v>1989</v>
      </c>
      <c r="AQ285" t="s">
        <v>11</v>
      </c>
      <c r="AR285" t="s">
        <v>12</v>
      </c>
      <c r="AS285" t="s">
        <v>122</v>
      </c>
      <c r="AT285" s="1">
        <v>44325</v>
      </c>
      <c r="AU285">
        <v>1803</v>
      </c>
      <c r="AV285">
        <v>8746388</v>
      </c>
      <c r="AW285">
        <v>20.6</v>
      </c>
    </row>
    <row r="286" spans="14:49" x14ac:dyDescent="0.35">
      <c r="N286" s="3" t="str">
        <f t="shared" si="7"/>
        <v>1991Female10-14 years</v>
      </c>
      <c r="O286">
        <v>1991</v>
      </c>
      <c r="P286">
        <v>1991</v>
      </c>
      <c r="Q286" t="s">
        <v>124</v>
      </c>
      <c r="R286" s="1">
        <v>44483</v>
      </c>
      <c r="S286" t="s">
        <v>11</v>
      </c>
      <c r="T286" t="s">
        <v>12</v>
      </c>
      <c r="U286">
        <v>58</v>
      </c>
      <c r="V286">
        <v>8658916</v>
      </c>
      <c r="W286">
        <v>0.7</v>
      </c>
      <c r="AO286">
        <v>1989</v>
      </c>
      <c r="AP286">
        <v>1989</v>
      </c>
      <c r="AQ286" t="s">
        <v>11</v>
      </c>
      <c r="AR286" t="s">
        <v>12</v>
      </c>
      <c r="AS286" t="s">
        <v>124</v>
      </c>
      <c r="AT286" s="1">
        <v>44483</v>
      </c>
      <c r="AU286">
        <v>1687</v>
      </c>
      <c r="AV286">
        <v>8191011</v>
      </c>
      <c r="AW286">
        <v>20.6</v>
      </c>
    </row>
    <row r="287" spans="14:49" x14ac:dyDescent="0.35">
      <c r="N287" s="3" t="str">
        <f t="shared" si="7"/>
        <v>1991Male10-14 years</v>
      </c>
      <c r="O287">
        <v>1991</v>
      </c>
      <c r="P287">
        <v>1991</v>
      </c>
      <c r="Q287" t="s">
        <v>124</v>
      </c>
      <c r="R287" s="1">
        <v>44483</v>
      </c>
      <c r="S287" t="s">
        <v>13</v>
      </c>
      <c r="T287" t="s">
        <v>14</v>
      </c>
      <c r="U287">
        <v>207</v>
      </c>
      <c r="V287">
        <v>9097039</v>
      </c>
      <c r="W287">
        <v>2.2999999999999998</v>
      </c>
      <c r="AO287">
        <v>1989</v>
      </c>
      <c r="AP287">
        <v>1989</v>
      </c>
      <c r="AQ287" t="s">
        <v>11</v>
      </c>
      <c r="AR287" t="s">
        <v>12</v>
      </c>
      <c r="AS287" t="s">
        <v>125</v>
      </c>
      <c r="AT287" t="s">
        <v>126</v>
      </c>
      <c r="AU287">
        <v>4307</v>
      </c>
      <c r="AV287">
        <v>8840332</v>
      </c>
      <c r="AW287">
        <v>48.7</v>
      </c>
    </row>
    <row r="288" spans="14:49" x14ac:dyDescent="0.35">
      <c r="N288" s="3" t="str">
        <f t="shared" si="7"/>
        <v>1991Female15-19 years</v>
      </c>
      <c r="O288">
        <v>1991</v>
      </c>
      <c r="P288">
        <v>1991</v>
      </c>
      <c r="Q288" t="s">
        <v>125</v>
      </c>
      <c r="R288" t="s">
        <v>126</v>
      </c>
      <c r="S288" t="s">
        <v>11</v>
      </c>
      <c r="T288" t="s">
        <v>12</v>
      </c>
      <c r="U288">
        <v>311</v>
      </c>
      <c r="V288">
        <v>8407309</v>
      </c>
      <c r="W288">
        <v>3.7</v>
      </c>
      <c r="AO288">
        <v>1989</v>
      </c>
      <c r="AP288">
        <v>1989</v>
      </c>
      <c r="AQ288" t="s">
        <v>11</v>
      </c>
      <c r="AR288" t="s">
        <v>12</v>
      </c>
      <c r="AS288" t="s">
        <v>127</v>
      </c>
      <c r="AT288" t="s">
        <v>128</v>
      </c>
      <c r="AU288">
        <v>5016</v>
      </c>
      <c r="AV288">
        <v>9473382</v>
      </c>
      <c r="AW288">
        <v>52.9</v>
      </c>
    </row>
    <row r="289" spans="14:49" x14ac:dyDescent="0.35">
      <c r="N289" s="3" t="str">
        <f t="shared" si="7"/>
        <v>1991Male15-19 years</v>
      </c>
      <c r="O289">
        <v>1991</v>
      </c>
      <c r="P289">
        <v>1991</v>
      </c>
      <c r="Q289" t="s">
        <v>125</v>
      </c>
      <c r="R289" t="s">
        <v>126</v>
      </c>
      <c r="S289" t="s">
        <v>13</v>
      </c>
      <c r="T289" t="s">
        <v>14</v>
      </c>
      <c r="U289">
        <v>1588</v>
      </c>
      <c r="V289">
        <v>8862971</v>
      </c>
      <c r="W289">
        <v>17.899999999999999</v>
      </c>
      <c r="AO289">
        <v>1989</v>
      </c>
      <c r="AP289">
        <v>1989</v>
      </c>
      <c r="AQ289" t="s">
        <v>11</v>
      </c>
      <c r="AR289" t="s">
        <v>12</v>
      </c>
      <c r="AS289" t="s">
        <v>17</v>
      </c>
      <c r="AT289" t="s">
        <v>18</v>
      </c>
      <c r="AU289">
        <v>16370</v>
      </c>
      <c r="AV289">
        <v>21629965</v>
      </c>
      <c r="AW289">
        <v>75.7</v>
      </c>
    </row>
    <row r="290" spans="14:49" x14ac:dyDescent="0.35">
      <c r="N290" s="3" t="str">
        <f t="shared" si="7"/>
        <v>1991Female20-24 years</v>
      </c>
      <c r="O290">
        <v>1991</v>
      </c>
      <c r="P290">
        <v>1991</v>
      </c>
      <c r="Q290" t="s">
        <v>127</v>
      </c>
      <c r="R290" t="s">
        <v>128</v>
      </c>
      <c r="S290" t="s">
        <v>11</v>
      </c>
      <c r="T290" t="s">
        <v>12</v>
      </c>
      <c r="U290">
        <v>367</v>
      </c>
      <c r="V290">
        <v>9451344</v>
      </c>
      <c r="W290">
        <v>3.9</v>
      </c>
      <c r="AO290">
        <v>1989</v>
      </c>
      <c r="AP290">
        <v>1989</v>
      </c>
      <c r="AQ290" t="s">
        <v>11</v>
      </c>
      <c r="AR290" t="s">
        <v>12</v>
      </c>
      <c r="AS290" t="s">
        <v>19</v>
      </c>
      <c r="AT290" t="s">
        <v>20</v>
      </c>
      <c r="AU290">
        <v>25591</v>
      </c>
      <c r="AV290">
        <v>18423038</v>
      </c>
      <c r="AW290">
        <v>138.9</v>
      </c>
    </row>
    <row r="291" spans="14:49" x14ac:dyDescent="0.35">
      <c r="N291" s="3" t="str">
        <f t="shared" si="7"/>
        <v>1991Male20-24 years</v>
      </c>
      <c r="O291">
        <v>1991</v>
      </c>
      <c r="P291">
        <v>1991</v>
      </c>
      <c r="Q291" t="s">
        <v>127</v>
      </c>
      <c r="R291" t="s">
        <v>128</v>
      </c>
      <c r="S291" t="s">
        <v>13</v>
      </c>
      <c r="T291" t="s">
        <v>14</v>
      </c>
      <c r="U291">
        <v>2485</v>
      </c>
      <c r="V291">
        <v>9783081</v>
      </c>
      <c r="W291">
        <v>25.4</v>
      </c>
      <c r="AO291">
        <v>1989</v>
      </c>
      <c r="AP291">
        <v>1989</v>
      </c>
      <c r="AQ291" t="s">
        <v>11</v>
      </c>
      <c r="AR291" t="s">
        <v>12</v>
      </c>
      <c r="AS291" t="s">
        <v>21</v>
      </c>
      <c r="AT291" t="s">
        <v>22</v>
      </c>
      <c r="AU291">
        <v>43443</v>
      </c>
      <c r="AV291">
        <v>12611528</v>
      </c>
      <c r="AW291">
        <v>344.5</v>
      </c>
    </row>
    <row r="292" spans="14:49" x14ac:dyDescent="0.35">
      <c r="N292" s="3" t="str">
        <f t="shared" si="7"/>
        <v>1991Female25-34 years</v>
      </c>
      <c r="O292">
        <v>1991</v>
      </c>
      <c r="P292">
        <v>1991</v>
      </c>
      <c r="Q292" t="s">
        <v>17</v>
      </c>
      <c r="R292" t="s">
        <v>18</v>
      </c>
      <c r="S292" t="s">
        <v>11</v>
      </c>
      <c r="T292" t="s">
        <v>12</v>
      </c>
      <c r="U292">
        <v>1153</v>
      </c>
      <c r="V292">
        <v>21585110</v>
      </c>
      <c r="W292">
        <v>5.3</v>
      </c>
      <c r="AO292">
        <v>1989</v>
      </c>
      <c r="AP292">
        <v>1989</v>
      </c>
      <c r="AQ292" t="s">
        <v>11</v>
      </c>
      <c r="AR292" t="s">
        <v>12</v>
      </c>
      <c r="AS292" t="s">
        <v>23</v>
      </c>
      <c r="AT292" t="s">
        <v>24</v>
      </c>
      <c r="AU292">
        <v>100449</v>
      </c>
      <c r="AV292">
        <v>11238141</v>
      </c>
      <c r="AW292">
        <v>893.8</v>
      </c>
    </row>
    <row r="293" spans="14:49" x14ac:dyDescent="0.35">
      <c r="N293" s="3" t="str">
        <f t="shared" si="7"/>
        <v>1991Male25-34 years</v>
      </c>
      <c r="O293">
        <v>1991</v>
      </c>
      <c r="P293">
        <v>1991</v>
      </c>
      <c r="Q293" t="s">
        <v>17</v>
      </c>
      <c r="R293" t="s">
        <v>18</v>
      </c>
      <c r="S293" t="s">
        <v>13</v>
      </c>
      <c r="T293" t="s">
        <v>14</v>
      </c>
      <c r="U293">
        <v>5361</v>
      </c>
      <c r="V293">
        <v>21638892</v>
      </c>
      <c r="W293">
        <v>24.8</v>
      </c>
      <c r="AO293">
        <v>1989</v>
      </c>
      <c r="AP293">
        <v>1989</v>
      </c>
      <c r="AQ293" t="s">
        <v>11</v>
      </c>
      <c r="AR293" t="s">
        <v>12</v>
      </c>
      <c r="AS293" t="s">
        <v>25</v>
      </c>
      <c r="AT293" t="s">
        <v>26</v>
      </c>
      <c r="AU293">
        <v>202818</v>
      </c>
      <c r="AV293">
        <v>10040330</v>
      </c>
      <c r="AW293">
        <v>2020</v>
      </c>
    </row>
    <row r="294" spans="14:49" x14ac:dyDescent="0.35">
      <c r="N294" s="3" t="str">
        <f t="shared" si="7"/>
        <v>1991Female35-44 years</v>
      </c>
      <c r="O294">
        <v>1991</v>
      </c>
      <c r="P294">
        <v>1991</v>
      </c>
      <c r="Q294" t="s">
        <v>19</v>
      </c>
      <c r="R294" t="s">
        <v>20</v>
      </c>
      <c r="S294" t="s">
        <v>11</v>
      </c>
      <c r="T294" t="s">
        <v>12</v>
      </c>
      <c r="U294">
        <v>1292</v>
      </c>
      <c r="V294">
        <v>19861212</v>
      </c>
      <c r="W294">
        <v>6.5</v>
      </c>
      <c r="AO294">
        <v>1989</v>
      </c>
      <c r="AP294">
        <v>1989</v>
      </c>
      <c r="AQ294" t="s">
        <v>11</v>
      </c>
      <c r="AR294" t="s">
        <v>12</v>
      </c>
      <c r="AS294" t="s">
        <v>27</v>
      </c>
      <c r="AT294" t="s">
        <v>28</v>
      </c>
      <c r="AU294">
        <v>306536</v>
      </c>
      <c r="AV294">
        <v>6171797</v>
      </c>
      <c r="AW294">
        <v>4966.7</v>
      </c>
    </row>
    <row r="295" spans="14:49" x14ac:dyDescent="0.35">
      <c r="N295" s="3" t="str">
        <f t="shared" si="7"/>
        <v>1991Male35-44 years</v>
      </c>
      <c r="O295">
        <v>1991</v>
      </c>
      <c r="P295">
        <v>1991</v>
      </c>
      <c r="Q295" t="s">
        <v>19</v>
      </c>
      <c r="R295" t="s">
        <v>20</v>
      </c>
      <c r="S295" t="s">
        <v>13</v>
      </c>
      <c r="T295" t="s">
        <v>14</v>
      </c>
      <c r="U295">
        <v>4475</v>
      </c>
      <c r="V295">
        <v>19468254</v>
      </c>
      <c r="W295">
        <v>23</v>
      </c>
      <c r="AO295">
        <v>1989</v>
      </c>
      <c r="AP295">
        <v>1989</v>
      </c>
      <c r="AQ295" t="s">
        <v>11</v>
      </c>
      <c r="AR295" t="s">
        <v>12</v>
      </c>
      <c r="AS295" t="s">
        <v>29</v>
      </c>
      <c r="AT295" t="s">
        <v>30</v>
      </c>
      <c r="AU295">
        <v>307623</v>
      </c>
      <c r="AV295">
        <v>2136606</v>
      </c>
      <c r="AW295">
        <v>14397.7</v>
      </c>
    </row>
    <row r="296" spans="14:49" x14ac:dyDescent="0.35">
      <c r="N296" s="3" t="str">
        <f t="shared" si="7"/>
        <v>1991Female45-54 years</v>
      </c>
      <c r="O296">
        <v>1991</v>
      </c>
      <c r="P296">
        <v>1991</v>
      </c>
      <c r="Q296" t="s">
        <v>21</v>
      </c>
      <c r="R296" t="s">
        <v>22</v>
      </c>
      <c r="S296" t="s">
        <v>11</v>
      </c>
      <c r="T296" t="s">
        <v>12</v>
      </c>
      <c r="U296">
        <v>1004</v>
      </c>
      <c r="V296">
        <v>13208754</v>
      </c>
      <c r="W296">
        <v>7.6</v>
      </c>
      <c r="AO296">
        <v>1989</v>
      </c>
      <c r="AP296">
        <v>1989</v>
      </c>
      <c r="AQ296" t="s">
        <v>11</v>
      </c>
      <c r="AR296" t="s">
        <v>12</v>
      </c>
      <c r="AS296" t="s">
        <v>31</v>
      </c>
      <c r="AT296" t="s">
        <v>32</v>
      </c>
      <c r="AU296">
        <v>157</v>
      </c>
      <c r="AV296" t="s">
        <v>33</v>
      </c>
      <c r="AW296" t="s">
        <v>33</v>
      </c>
    </row>
    <row r="297" spans="14:49" x14ac:dyDescent="0.35">
      <c r="N297" s="3" t="str">
        <f t="shared" si="7"/>
        <v>1991Male45-54 years</v>
      </c>
      <c r="O297">
        <v>1991</v>
      </c>
      <c r="P297">
        <v>1991</v>
      </c>
      <c r="Q297" t="s">
        <v>21</v>
      </c>
      <c r="R297" t="s">
        <v>22</v>
      </c>
      <c r="S297" t="s">
        <v>13</v>
      </c>
      <c r="T297" t="s">
        <v>14</v>
      </c>
      <c r="U297">
        <v>2979</v>
      </c>
      <c r="V297">
        <v>12611398</v>
      </c>
      <c r="W297">
        <v>23.6</v>
      </c>
      <c r="AO297">
        <v>1989</v>
      </c>
      <c r="AP297">
        <v>1989</v>
      </c>
      <c r="AQ297" t="s">
        <v>13</v>
      </c>
      <c r="AR297" t="s">
        <v>14</v>
      </c>
      <c r="AS297" t="s">
        <v>167</v>
      </c>
      <c r="AT297">
        <v>1</v>
      </c>
      <c r="AU297">
        <v>22361</v>
      </c>
      <c r="AV297">
        <v>2069490</v>
      </c>
      <c r="AW297">
        <v>1080.5</v>
      </c>
    </row>
    <row r="298" spans="14:49" x14ac:dyDescent="0.35">
      <c r="N298" s="3" t="str">
        <f t="shared" si="7"/>
        <v>1991Female55-64 years</v>
      </c>
      <c r="O298">
        <v>1991</v>
      </c>
      <c r="P298">
        <v>1991</v>
      </c>
      <c r="Q298" t="s">
        <v>23</v>
      </c>
      <c r="R298" t="s">
        <v>24</v>
      </c>
      <c r="S298" t="s">
        <v>11</v>
      </c>
      <c r="T298" t="s">
        <v>12</v>
      </c>
      <c r="U298">
        <v>724</v>
      </c>
      <c r="V298">
        <v>11089269</v>
      </c>
      <c r="W298">
        <v>6.5</v>
      </c>
      <c r="AO298">
        <v>1989</v>
      </c>
      <c r="AP298">
        <v>1989</v>
      </c>
      <c r="AQ298" t="s">
        <v>13</v>
      </c>
      <c r="AR298" t="s">
        <v>14</v>
      </c>
      <c r="AS298" t="s">
        <v>168</v>
      </c>
      <c r="AT298" s="1">
        <v>44200</v>
      </c>
      <c r="AU298">
        <v>4110</v>
      </c>
      <c r="AV298">
        <v>7496118</v>
      </c>
      <c r="AW298">
        <v>54.8</v>
      </c>
    </row>
    <row r="299" spans="14:49" x14ac:dyDescent="0.35">
      <c r="N299" s="3" t="str">
        <f t="shared" si="7"/>
        <v>1991Male55-64 years</v>
      </c>
      <c r="O299">
        <v>1991</v>
      </c>
      <c r="P299">
        <v>1991</v>
      </c>
      <c r="Q299" t="s">
        <v>23</v>
      </c>
      <c r="R299" t="s">
        <v>24</v>
      </c>
      <c r="S299" t="s">
        <v>13</v>
      </c>
      <c r="T299" t="s">
        <v>14</v>
      </c>
      <c r="U299">
        <v>2517</v>
      </c>
      <c r="V299">
        <v>9956592</v>
      </c>
      <c r="W299">
        <v>25.3</v>
      </c>
      <c r="AO299">
        <v>1989</v>
      </c>
      <c r="AP299">
        <v>1989</v>
      </c>
      <c r="AQ299" t="s">
        <v>13</v>
      </c>
      <c r="AR299" t="s">
        <v>14</v>
      </c>
      <c r="AS299" t="s">
        <v>122</v>
      </c>
      <c r="AT299" s="1">
        <v>44325</v>
      </c>
      <c r="AU299">
        <v>2510</v>
      </c>
      <c r="AV299">
        <v>9170405</v>
      </c>
      <c r="AW299">
        <v>27.4</v>
      </c>
    </row>
    <row r="300" spans="14:49" x14ac:dyDescent="0.35">
      <c r="N300" s="3" t="str">
        <f t="shared" si="7"/>
        <v>1991Female65-74 years</v>
      </c>
      <c r="O300">
        <v>1991</v>
      </c>
      <c r="P300">
        <v>1991</v>
      </c>
      <c r="Q300" t="s">
        <v>25</v>
      </c>
      <c r="R300" t="s">
        <v>26</v>
      </c>
      <c r="S300" t="s">
        <v>11</v>
      </c>
      <c r="T300" t="s">
        <v>12</v>
      </c>
      <c r="U300">
        <v>618</v>
      </c>
      <c r="V300">
        <v>10253227</v>
      </c>
      <c r="W300">
        <v>6</v>
      </c>
      <c r="AO300">
        <v>1989</v>
      </c>
      <c r="AP300">
        <v>1989</v>
      </c>
      <c r="AQ300" t="s">
        <v>13</v>
      </c>
      <c r="AR300" t="s">
        <v>14</v>
      </c>
      <c r="AS300" t="s">
        <v>124</v>
      </c>
      <c r="AT300" s="1">
        <v>44483</v>
      </c>
      <c r="AU300">
        <v>2914</v>
      </c>
      <c r="AV300">
        <v>8605825</v>
      </c>
      <c r="AW300">
        <v>33.9</v>
      </c>
    </row>
    <row r="301" spans="14:49" x14ac:dyDescent="0.35">
      <c r="N301" s="3" t="str">
        <f t="shared" si="7"/>
        <v>1991Male65-74 years</v>
      </c>
      <c r="O301">
        <v>1991</v>
      </c>
      <c r="P301">
        <v>1991</v>
      </c>
      <c r="Q301" t="s">
        <v>25</v>
      </c>
      <c r="R301" t="s">
        <v>26</v>
      </c>
      <c r="S301" t="s">
        <v>13</v>
      </c>
      <c r="T301" t="s">
        <v>14</v>
      </c>
      <c r="U301">
        <v>2466</v>
      </c>
      <c r="V301">
        <v>8040677</v>
      </c>
      <c r="W301">
        <v>30.7</v>
      </c>
      <c r="AO301">
        <v>1989</v>
      </c>
      <c r="AP301">
        <v>1989</v>
      </c>
      <c r="AQ301" t="s">
        <v>13</v>
      </c>
      <c r="AR301" t="s">
        <v>14</v>
      </c>
      <c r="AS301" t="s">
        <v>125</v>
      </c>
      <c r="AT301" t="s">
        <v>126</v>
      </c>
      <c r="AU301">
        <v>11263</v>
      </c>
      <c r="AV301">
        <v>9292771</v>
      </c>
      <c r="AW301">
        <v>121.2</v>
      </c>
    </row>
    <row r="302" spans="14:49" x14ac:dyDescent="0.35">
      <c r="N302" s="3" t="str">
        <f t="shared" si="7"/>
        <v>1991Female75-84 years</v>
      </c>
      <c r="O302">
        <v>1991</v>
      </c>
      <c r="P302">
        <v>1991</v>
      </c>
      <c r="Q302" t="s">
        <v>27</v>
      </c>
      <c r="R302" t="s">
        <v>28</v>
      </c>
      <c r="S302" t="s">
        <v>11</v>
      </c>
      <c r="T302" t="s">
        <v>12</v>
      </c>
      <c r="U302">
        <v>367</v>
      </c>
      <c r="V302">
        <v>6441707</v>
      </c>
      <c r="W302">
        <v>5.7</v>
      </c>
      <c r="AO302">
        <v>1989</v>
      </c>
      <c r="AP302">
        <v>1989</v>
      </c>
      <c r="AQ302" t="s">
        <v>13</v>
      </c>
      <c r="AR302" t="s">
        <v>14</v>
      </c>
      <c r="AS302" t="s">
        <v>127</v>
      </c>
      <c r="AT302" t="s">
        <v>128</v>
      </c>
      <c r="AU302">
        <v>15902</v>
      </c>
      <c r="AV302">
        <v>9784274</v>
      </c>
      <c r="AW302">
        <v>162.5</v>
      </c>
    </row>
    <row r="303" spans="14:49" x14ac:dyDescent="0.35">
      <c r="N303" s="3" t="str">
        <f t="shared" si="7"/>
        <v>1991Male75-84 years</v>
      </c>
      <c r="O303">
        <v>1991</v>
      </c>
      <c r="P303">
        <v>1991</v>
      </c>
      <c r="Q303" t="s">
        <v>27</v>
      </c>
      <c r="R303" t="s">
        <v>28</v>
      </c>
      <c r="S303" t="s">
        <v>13</v>
      </c>
      <c r="T303" t="s">
        <v>14</v>
      </c>
      <c r="U303">
        <v>2059</v>
      </c>
      <c r="V303">
        <v>3886874</v>
      </c>
      <c r="W303">
        <v>53</v>
      </c>
      <c r="AO303">
        <v>1989</v>
      </c>
      <c r="AP303">
        <v>1989</v>
      </c>
      <c r="AQ303" t="s">
        <v>13</v>
      </c>
      <c r="AR303" t="s">
        <v>14</v>
      </c>
      <c r="AS303" t="s">
        <v>17</v>
      </c>
      <c r="AT303" t="s">
        <v>18</v>
      </c>
      <c r="AU303">
        <v>44154</v>
      </c>
      <c r="AV303">
        <v>21606423</v>
      </c>
      <c r="AW303">
        <v>204.4</v>
      </c>
    </row>
    <row r="304" spans="14:49" x14ac:dyDescent="0.35">
      <c r="N304" s="3" t="str">
        <f t="shared" si="7"/>
        <v>1991Female85+ years</v>
      </c>
      <c r="O304">
        <v>1991</v>
      </c>
      <c r="P304">
        <v>1991</v>
      </c>
      <c r="Q304" t="s">
        <v>29</v>
      </c>
      <c r="R304" t="s">
        <v>30</v>
      </c>
      <c r="S304" t="s">
        <v>11</v>
      </c>
      <c r="T304" t="s">
        <v>12</v>
      </c>
      <c r="U304">
        <v>144</v>
      </c>
      <c r="V304">
        <v>2306135</v>
      </c>
      <c r="W304">
        <v>6.2</v>
      </c>
      <c r="AO304">
        <v>1989</v>
      </c>
      <c r="AP304">
        <v>1989</v>
      </c>
      <c r="AQ304" t="s">
        <v>13</v>
      </c>
      <c r="AR304" t="s">
        <v>14</v>
      </c>
      <c r="AS304" t="s">
        <v>19</v>
      </c>
      <c r="AT304" t="s">
        <v>20</v>
      </c>
      <c r="AU304">
        <v>55328</v>
      </c>
      <c r="AV304">
        <v>17991414</v>
      </c>
      <c r="AW304">
        <v>307.5</v>
      </c>
    </row>
    <row r="305" spans="14:49" x14ac:dyDescent="0.35">
      <c r="N305" s="3" t="str">
        <f t="shared" si="7"/>
        <v>1991Male85+ years</v>
      </c>
      <c r="O305">
        <v>1991</v>
      </c>
      <c r="P305">
        <v>1991</v>
      </c>
      <c r="Q305" t="s">
        <v>29</v>
      </c>
      <c r="R305" t="s">
        <v>30</v>
      </c>
      <c r="S305" t="s">
        <v>13</v>
      </c>
      <c r="T305" t="s">
        <v>14</v>
      </c>
      <c r="U305">
        <v>614</v>
      </c>
      <c r="V305">
        <v>883004</v>
      </c>
      <c r="W305">
        <v>69.5</v>
      </c>
      <c r="AO305">
        <v>1989</v>
      </c>
      <c r="AP305">
        <v>1989</v>
      </c>
      <c r="AQ305" t="s">
        <v>13</v>
      </c>
      <c r="AR305" t="s">
        <v>14</v>
      </c>
      <c r="AS305" t="s">
        <v>21</v>
      </c>
      <c r="AT305" t="s">
        <v>22</v>
      </c>
      <c r="AU305">
        <v>74823</v>
      </c>
      <c r="AV305">
        <v>12021662</v>
      </c>
      <c r="AW305">
        <v>622.4</v>
      </c>
    </row>
    <row r="306" spans="14:49" x14ac:dyDescent="0.35">
      <c r="N306" s="3" t="str">
        <f t="shared" si="7"/>
        <v>1991FemaleNot Stated</v>
      </c>
      <c r="O306">
        <v>1991</v>
      </c>
      <c r="P306">
        <v>1991</v>
      </c>
      <c r="Q306" t="s">
        <v>31</v>
      </c>
      <c r="R306" t="s">
        <v>32</v>
      </c>
      <c r="S306" t="s">
        <v>11</v>
      </c>
      <c r="T306" t="s">
        <v>12</v>
      </c>
      <c r="U306">
        <v>3</v>
      </c>
      <c r="V306" t="s">
        <v>33</v>
      </c>
      <c r="W306" t="s">
        <v>33</v>
      </c>
      <c r="AO306">
        <v>1989</v>
      </c>
      <c r="AP306">
        <v>1989</v>
      </c>
      <c r="AQ306" t="s">
        <v>13</v>
      </c>
      <c r="AR306" t="s">
        <v>14</v>
      </c>
      <c r="AS306" t="s">
        <v>23</v>
      </c>
      <c r="AT306" t="s">
        <v>24</v>
      </c>
      <c r="AU306">
        <v>159609</v>
      </c>
      <c r="AV306">
        <v>10002857</v>
      </c>
      <c r="AW306">
        <v>1595.6</v>
      </c>
    </row>
    <row r="307" spans="14:49" x14ac:dyDescent="0.35">
      <c r="N307" s="3" t="str">
        <f t="shared" si="7"/>
        <v>1991MaleNot Stated</v>
      </c>
      <c r="O307">
        <v>1991</v>
      </c>
      <c r="P307">
        <v>1991</v>
      </c>
      <c r="Q307" t="s">
        <v>31</v>
      </c>
      <c r="R307" t="s">
        <v>32</v>
      </c>
      <c r="S307" t="s">
        <v>13</v>
      </c>
      <c r="T307" t="s">
        <v>14</v>
      </c>
      <c r="U307">
        <v>17</v>
      </c>
      <c r="V307" t="s">
        <v>33</v>
      </c>
      <c r="W307" t="s">
        <v>33</v>
      </c>
      <c r="AO307">
        <v>1989</v>
      </c>
      <c r="AP307">
        <v>1989</v>
      </c>
      <c r="AQ307" t="s">
        <v>13</v>
      </c>
      <c r="AR307" t="s">
        <v>14</v>
      </c>
      <c r="AS307" t="s">
        <v>25</v>
      </c>
      <c r="AT307" t="s">
        <v>26</v>
      </c>
      <c r="AU307">
        <v>278406</v>
      </c>
      <c r="AV307">
        <v>7823772</v>
      </c>
      <c r="AW307">
        <v>3558.5</v>
      </c>
    </row>
    <row r="308" spans="14:49" x14ac:dyDescent="0.35">
      <c r="N308" s="3" t="str">
        <f t="shared" si="7"/>
        <v>1992Female5-9 years</v>
      </c>
      <c r="O308">
        <v>1992</v>
      </c>
      <c r="P308">
        <v>1992</v>
      </c>
      <c r="Q308" t="s">
        <v>122</v>
      </c>
      <c r="R308" s="1">
        <v>44325</v>
      </c>
      <c r="S308" t="s">
        <v>11</v>
      </c>
      <c r="T308" t="s">
        <v>12</v>
      </c>
      <c r="U308">
        <v>2</v>
      </c>
      <c r="V308">
        <v>8995027</v>
      </c>
      <c r="W308" t="s">
        <v>123</v>
      </c>
      <c r="AO308">
        <v>1989</v>
      </c>
      <c r="AP308">
        <v>1989</v>
      </c>
      <c r="AQ308" t="s">
        <v>13</v>
      </c>
      <c r="AR308" t="s">
        <v>14</v>
      </c>
      <c r="AS308" t="s">
        <v>27</v>
      </c>
      <c r="AT308" t="s">
        <v>28</v>
      </c>
      <c r="AU308">
        <v>292670</v>
      </c>
      <c r="AV308">
        <v>3678113</v>
      </c>
      <c r="AW308">
        <v>7957.1</v>
      </c>
    </row>
    <row r="309" spans="14:49" x14ac:dyDescent="0.35">
      <c r="N309" s="3" t="str">
        <f t="shared" si="7"/>
        <v>1992Male5-9 years</v>
      </c>
      <c r="O309">
        <v>1992</v>
      </c>
      <c r="P309">
        <v>1992</v>
      </c>
      <c r="Q309" t="s">
        <v>122</v>
      </c>
      <c r="R309" s="1">
        <v>44325</v>
      </c>
      <c r="S309" t="s">
        <v>13</v>
      </c>
      <c r="T309" t="s">
        <v>14</v>
      </c>
      <c r="U309">
        <v>8</v>
      </c>
      <c r="V309">
        <v>9436077</v>
      </c>
      <c r="W309" t="s">
        <v>129</v>
      </c>
      <c r="AO309">
        <v>1989</v>
      </c>
      <c r="AP309">
        <v>1989</v>
      </c>
      <c r="AQ309" t="s">
        <v>13</v>
      </c>
      <c r="AR309" t="s">
        <v>14</v>
      </c>
      <c r="AS309" t="s">
        <v>29</v>
      </c>
      <c r="AT309" t="s">
        <v>30</v>
      </c>
      <c r="AU309">
        <v>149735</v>
      </c>
      <c r="AV309">
        <v>831138</v>
      </c>
      <c r="AW309">
        <v>18015.7</v>
      </c>
    </row>
    <row r="310" spans="14:49" x14ac:dyDescent="0.35">
      <c r="N310" s="3" t="str">
        <f t="shared" si="7"/>
        <v>1992Female10-14 years</v>
      </c>
      <c r="O310">
        <v>1992</v>
      </c>
      <c r="P310">
        <v>1992</v>
      </c>
      <c r="Q310" t="s">
        <v>124</v>
      </c>
      <c r="R310" s="1">
        <v>44483</v>
      </c>
      <c r="S310" t="s">
        <v>11</v>
      </c>
      <c r="T310" t="s">
        <v>12</v>
      </c>
      <c r="U310">
        <v>80</v>
      </c>
      <c r="V310">
        <v>8897292</v>
      </c>
      <c r="W310">
        <v>0.9</v>
      </c>
      <c r="AO310">
        <v>1989</v>
      </c>
      <c r="AP310">
        <v>1989</v>
      </c>
      <c r="AQ310" t="s">
        <v>13</v>
      </c>
      <c r="AR310" t="s">
        <v>14</v>
      </c>
      <c r="AS310" t="s">
        <v>31</v>
      </c>
      <c r="AT310" t="s">
        <v>32</v>
      </c>
      <c r="AU310">
        <v>405</v>
      </c>
      <c r="AV310" t="s">
        <v>33</v>
      </c>
      <c r="AW310" t="s">
        <v>33</v>
      </c>
    </row>
    <row r="311" spans="14:49" x14ac:dyDescent="0.35">
      <c r="N311" s="3" t="str">
        <f t="shared" si="7"/>
        <v>1992Male10-14 years</v>
      </c>
      <c r="O311">
        <v>1992</v>
      </c>
      <c r="P311">
        <v>1992</v>
      </c>
      <c r="Q311" t="s">
        <v>124</v>
      </c>
      <c r="R311" s="1">
        <v>44483</v>
      </c>
      <c r="S311" t="s">
        <v>13</v>
      </c>
      <c r="T311" t="s">
        <v>14</v>
      </c>
      <c r="U311">
        <v>224</v>
      </c>
      <c r="V311">
        <v>9348471</v>
      </c>
      <c r="W311">
        <v>2.4</v>
      </c>
      <c r="AO311">
        <v>1990</v>
      </c>
      <c r="AP311">
        <v>1990</v>
      </c>
      <c r="AQ311" t="s">
        <v>11</v>
      </c>
      <c r="AR311" t="s">
        <v>12</v>
      </c>
      <c r="AS311" t="s">
        <v>167</v>
      </c>
      <c r="AT311">
        <v>1</v>
      </c>
      <c r="AU311">
        <v>16495</v>
      </c>
      <c r="AV311">
        <v>2028717</v>
      </c>
      <c r="AW311">
        <v>813.1</v>
      </c>
    </row>
    <row r="312" spans="14:49" x14ac:dyDescent="0.35">
      <c r="N312" s="3" t="str">
        <f t="shared" si="7"/>
        <v>1992Female15-19 years</v>
      </c>
      <c r="O312">
        <v>1992</v>
      </c>
      <c r="P312">
        <v>1992</v>
      </c>
      <c r="Q312" t="s">
        <v>125</v>
      </c>
      <c r="R312" t="s">
        <v>126</v>
      </c>
      <c r="S312" t="s">
        <v>11</v>
      </c>
      <c r="T312" t="s">
        <v>12</v>
      </c>
      <c r="U312">
        <v>287</v>
      </c>
      <c r="V312">
        <v>8388570</v>
      </c>
      <c r="W312">
        <v>3.4</v>
      </c>
      <c r="AO312">
        <v>1990</v>
      </c>
      <c r="AP312">
        <v>1990</v>
      </c>
      <c r="AQ312" t="s">
        <v>11</v>
      </c>
      <c r="AR312" t="s">
        <v>12</v>
      </c>
      <c r="AS312" t="s">
        <v>168</v>
      </c>
      <c r="AT312" s="1">
        <v>44200</v>
      </c>
      <c r="AU312">
        <v>2962</v>
      </c>
      <c r="AV312">
        <v>7231049</v>
      </c>
      <c r="AW312">
        <v>41</v>
      </c>
    </row>
    <row r="313" spans="14:49" x14ac:dyDescent="0.35">
      <c r="N313" s="3" t="str">
        <f t="shared" si="7"/>
        <v>1992Male15-19 years</v>
      </c>
      <c r="O313">
        <v>1992</v>
      </c>
      <c r="P313">
        <v>1992</v>
      </c>
      <c r="Q313" t="s">
        <v>125</v>
      </c>
      <c r="R313" t="s">
        <v>126</v>
      </c>
      <c r="S313" t="s">
        <v>13</v>
      </c>
      <c r="T313" t="s">
        <v>14</v>
      </c>
      <c r="U313">
        <v>1560</v>
      </c>
      <c r="V313">
        <v>8857670</v>
      </c>
      <c r="W313">
        <v>17.600000000000001</v>
      </c>
      <c r="AO313">
        <v>1990</v>
      </c>
      <c r="AP313">
        <v>1990</v>
      </c>
      <c r="AQ313" t="s">
        <v>11</v>
      </c>
      <c r="AR313" t="s">
        <v>12</v>
      </c>
      <c r="AS313" t="s">
        <v>122</v>
      </c>
      <c r="AT313" s="1">
        <v>44325</v>
      </c>
      <c r="AU313">
        <v>1632</v>
      </c>
      <c r="AV313">
        <v>8802747</v>
      </c>
      <c r="AW313">
        <v>18.5</v>
      </c>
    </row>
    <row r="314" spans="14:49" x14ac:dyDescent="0.35">
      <c r="N314" s="3" t="str">
        <f t="shared" si="7"/>
        <v>1992Female20-24 years</v>
      </c>
      <c r="O314">
        <v>1992</v>
      </c>
      <c r="P314">
        <v>1992</v>
      </c>
      <c r="Q314" t="s">
        <v>127</v>
      </c>
      <c r="R314" t="s">
        <v>128</v>
      </c>
      <c r="S314" t="s">
        <v>11</v>
      </c>
      <c r="T314" t="s">
        <v>12</v>
      </c>
      <c r="U314">
        <v>362</v>
      </c>
      <c r="V314">
        <v>9416575</v>
      </c>
      <c r="W314">
        <v>3.8</v>
      </c>
      <c r="AO314">
        <v>1990</v>
      </c>
      <c r="AP314">
        <v>1990</v>
      </c>
      <c r="AQ314" t="s">
        <v>11</v>
      </c>
      <c r="AR314" t="s">
        <v>12</v>
      </c>
      <c r="AS314" t="s">
        <v>124</v>
      </c>
      <c r="AT314" s="1">
        <v>44483</v>
      </c>
      <c r="AU314">
        <v>1677</v>
      </c>
      <c r="AV314">
        <v>8321669</v>
      </c>
      <c r="AW314">
        <v>20.2</v>
      </c>
    </row>
    <row r="315" spans="14:49" x14ac:dyDescent="0.35">
      <c r="N315" s="3" t="str">
        <f t="shared" si="7"/>
        <v>1992Male20-24 years</v>
      </c>
      <c r="O315">
        <v>1992</v>
      </c>
      <c r="P315">
        <v>1992</v>
      </c>
      <c r="Q315" t="s">
        <v>127</v>
      </c>
      <c r="R315" t="s">
        <v>128</v>
      </c>
      <c r="S315" t="s">
        <v>13</v>
      </c>
      <c r="T315" t="s">
        <v>14</v>
      </c>
      <c r="U315">
        <v>2484</v>
      </c>
      <c r="V315">
        <v>9771427</v>
      </c>
      <c r="W315">
        <v>25.4</v>
      </c>
      <c r="AO315">
        <v>1990</v>
      </c>
      <c r="AP315">
        <v>1990</v>
      </c>
      <c r="AQ315" t="s">
        <v>11</v>
      </c>
      <c r="AR315" t="s">
        <v>12</v>
      </c>
      <c r="AS315" t="s">
        <v>125</v>
      </c>
      <c r="AT315" t="s">
        <v>126</v>
      </c>
      <c r="AU315">
        <v>4040</v>
      </c>
      <c r="AV315">
        <v>8708877</v>
      </c>
      <c r="AW315">
        <v>46.4</v>
      </c>
    </row>
    <row r="316" spans="14:49" x14ac:dyDescent="0.35">
      <c r="N316" s="3" t="str">
        <f t="shared" si="7"/>
        <v>1992Female25-34 years</v>
      </c>
      <c r="O316">
        <v>1992</v>
      </c>
      <c r="P316">
        <v>1992</v>
      </c>
      <c r="Q316" t="s">
        <v>17</v>
      </c>
      <c r="R316" t="s">
        <v>18</v>
      </c>
      <c r="S316" t="s">
        <v>11</v>
      </c>
      <c r="T316" t="s">
        <v>12</v>
      </c>
      <c r="U316">
        <v>1070</v>
      </c>
      <c r="V316">
        <v>21438678</v>
      </c>
      <c r="W316">
        <v>5</v>
      </c>
      <c r="AO316">
        <v>1990</v>
      </c>
      <c r="AP316">
        <v>1990</v>
      </c>
      <c r="AQ316" t="s">
        <v>11</v>
      </c>
      <c r="AR316" t="s">
        <v>12</v>
      </c>
      <c r="AS316" t="s">
        <v>127</v>
      </c>
      <c r="AT316" t="s">
        <v>128</v>
      </c>
      <c r="AU316">
        <v>4820</v>
      </c>
      <c r="AV316">
        <v>9389027</v>
      </c>
      <c r="AW316">
        <v>51.3</v>
      </c>
    </row>
    <row r="317" spans="14:49" x14ac:dyDescent="0.35">
      <c r="N317" s="3" t="str">
        <f t="shared" si="7"/>
        <v>1992Male25-34 years</v>
      </c>
      <c r="O317">
        <v>1992</v>
      </c>
      <c r="P317">
        <v>1992</v>
      </c>
      <c r="Q317" t="s">
        <v>17</v>
      </c>
      <c r="R317" t="s">
        <v>18</v>
      </c>
      <c r="S317" t="s">
        <v>13</v>
      </c>
      <c r="T317" t="s">
        <v>14</v>
      </c>
      <c r="U317">
        <v>5102</v>
      </c>
      <c r="V317">
        <v>21558292</v>
      </c>
      <c r="W317">
        <v>23.7</v>
      </c>
      <c r="AO317">
        <v>1990</v>
      </c>
      <c r="AP317">
        <v>1990</v>
      </c>
      <c r="AQ317" t="s">
        <v>11</v>
      </c>
      <c r="AR317" t="s">
        <v>12</v>
      </c>
      <c r="AS317" t="s">
        <v>17</v>
      </c>
      <c r="AT317" t="s">
        <v>18</v>
      </c>
      <c r="AU317">
        <v>16034</v>
      </c>
      <c r="AV317">
        <v>21596410</v>
      </c>
      <c r="AW317">
        <v>74.2</v>
      </c>
    </row>
    <row r="318" spans="14:49" x14ac:dyDescent="0.35">
      <c r="N318" s="3" t="str">
        <f t="shared" si="7"/>
        <v>1992Female35-44 years</v>
      </c>
      <c r="O318">
        <v>1992</v>
      </c>
      <c r="P318">
        <v>1992</v>
      </c>
      <c r="Q318" t="s">
        <v>19</v>
      </c>
      <c r="R318" t="s">
        <v>20</v>
      </c>
      <c r="S318" t="s">
        <v>11</v>
      </c>
      <c r="T318" t="s">
        <v>12</v>
      </c>
      <c r="U318">
        <v>1329</v>
      </c>
      <c r="V318">
        <v>20173674</v>
      </c>
      <c r="W318">
        <v>6.6</v>
      </c>
      <c r="AO318">
        <v>1990</v>
      </c>
      <c r="AP318">
        <v>1990</v>
      </c>
      <c r="AQ318" t="s">
        <v>11</v>
      </c>
      <c r="AR318" t="s">
        <v>12</v>
      </c>
      <c r="AS318" t="s">
        <v>19</v>
      </c>
      <c r="AT318" t="s">
        <v>20</v>
      </c>
      <c r="AU318">
        <v>26100</v>
      </c>
      <c r="AV318">
        <v>18925115</v>
      </c>
      <c r="AW318">
        <v>137.9</v>
      </c>
    </row>
    <row r="319" spans="14:49" x14ac:dyDescent="0.35">
      <c r="N319" s="3" t="str">
        <f t="shared" si="7"/>
        <v>1992Male35-44 years</v>
      </c>
      <c r="O319">
        <v>1992</v>
      </c>
      <c r="P319">
        <v>1992</v>
      </c>
      <c r="Q319" t="s">
        <v>19</v>
      </c>
      <c r="R319" t="s">
        <v>20</v>
      </c>
      <c r="S319" t="s">
        <v>13</v>
      </c>
      <c r="T319" t="s">
        <v>14</v>
      </c>
      <c r="U319">
        <v>4680</v>
      </c>
      <c r="V319">
        <v>19802660</v>
      </c>
      <c r="W319">
        <v>23.6</v>
      </c>
      <c r="AO319">
        <v>1990</v>
      </c>
      <c r="AP319">
        <v>1990</v>
      </c>
      <c r="AQ319" t="s">
        <v>11</v>
      </c>
      <c r="AR319" t="s">
        <v>12</v>
      </c>
      <c r="AS319" t="s">
        <v>21</v>
      </c>
      <c r="AT319" t="s">
        <v>22</v>
      </c>
      <c r="AU319">
        <v>43954</v>
      </c>
      <c r="AV319">
        <v>12824349</v>
      </c>
      <c r="AW319">
        <v>342.7</v>
      </c>
    </row>
    <row r="320" spans="14:49" x14ac:dyDescent="0.35">
      <c r="N320" s="3" t="str">
        <f t="shared" si="7"/>
        <v>1992Female45-54 years</v>
      </c>
      <c r="O320">
        <v>1992</v>
      </c>
      <c r="P320">
        <v>1992</v>
      </c>
      <c r="Q320" t="s">
        <v>21</v>
      </c>
      <c r="R320" t="s">
        <v>22</v>
      </c>
      <c r="S320" t="s">
        <v>11</v>
      </c>
      <c r="T320" t="s">
        <v>12</v>
      </c>
      <c r="U320">
        <v>1019</v>
      </c>
      <c r="V320">
        <v>14075709</v>
      </c>
      <c r="W320">
        <v>7.2</v>
      </c>
      <c r="AO320">
        <v>1990</v>
      </c>
      <c r="AP320">
        <v>1990</v>
      </c>
      <c r="AQ320" t="s">
        <v>11</v>
      </c>
      <c r="AR320" t="s">
        <v>12</v>
      </c>
      <c r="AS320" t="s">
        <v>23</v>
      </c>
      <c r="AT320" t="s">
        <v>24</v>
      </c>
      <c r="AU320">
        <v>98050</v>
      </c>
      <c r="AV320">
        <v>11157583</v>
      </c>
      <c r="AW320">
        <v>878.8</v>
      </c>
    </row>
    <row r="321" spans="14:49" x14ac:dyDescent="0.35">
      <c r="N321" s="3" t="str">
        <f t="shared" si="7"/>
        <v>1992Male45-54 years</v>
      </c>
      <c r="O321">
        <v>1992</v>
      </c>
      <c r="P321">
        <v>1992</v>
      </c>
      <c r="Q321" t="s">
        <v>21</v>
      </c>
      <c r="R321" t="s">
        <v>22</v>
      </c>
      <c r="S321" t="s">
        <v>13</v>
      </c>
      <c r="T321" t="s">
        <v>14</v>
      </c>
      <c r="U321">
        <v>2999</v>
      </c>
      <c r="V321">
        <v>13472009</v>
      </c>
      <c r="W321">
        <v>22.3</v>
      </c>
      <c r="AO321">
        <v>1990</v>
      </c>
      <c r="AP321">
        <v>1990</v>
      </c>
      <c r="AQ321" t="s">
        <v>11</v>
      </c>
      <c r="AR321" t="s">
        <v>12</v>
      </c>
      <c r="AS321" t="s">
        <v>25</v>
      </c>
      <c r="AT321" t="s">
        <v>26</v>
      </c>
      <c r="AU321">
        <v>201882</v>
      </c>
      <c r="AV321">
        <v>10138681</v>
      </c>
      <c r="AW321">
        <v>1991.2</v>
      </c>
    </row>
    <row r="322" spans="14:49" x14ac:dyDescent="0.35">
      <c r="N322" s="3" t="str">
        <f t="shared" si="7"/>
        <v>1992Female55-64 years</v>
      </c>
      <c r="O322">
        <v>1992</v>
      </c>
      <c r="P322">
        <v>1992</v>
      </c>
      <c r="Q322" t="s">
        <v>23</v>
      </c>
      <c r="R322" t="s">
        <v>24</v>
      </c>
      <c r="S322" t="s">
        <v>11</v>
      </c>
      <c r="T322" t="s">
        <v>12</v>
      </c>
      <c r="U322">
        <v>719</v>
      </c>
      <c r="V322">
        <v>11040886</v>
      </c>
      <c r="W322">
        <v>6.5</v>
      </c>
      <c r="AO322">
        <v>1990</v>
      </c>
      <c r="AP322">
        <v>1990</v>
      </c>
      <c r="AQ322" t="s">
        <v>11</v>
      </c>
      <c r="AR322" t="s">
        <v>12</v>
      </c>
      <c r="AS322" t="s">
        <v>27</v>
      </c>
      <c r="AT322" t="s">
        <v>28</v>
      </c>
      <c r="AU322">
        <v>306033</v>
      </c>
      <c r="AV322">
        <v>6267250</v>
      </c>
      <c r="AW322">
        <v>4883.1000000000004</v>
      </c>
    </row>
    <row r="323" spans="14:49" x14ac:dyDescent="0.35">
      <c r="N323" s="3" t="str">
        <f t="shared" si="7"/>
        <v>1992Male55-64 years</v>
      </c>
      <c r="O323">
        <v>1992</v>
      </c>
      <c r="P323">
        <v>1992</v>
      </c>
      <c r="Q323" t="s">
        <v>23</v>
      </c>
      <c r="R323" t="s">
        <v>24</v>
      </c>
      <c r="S323" t="s">
        <v>13</v>
      </c>
      <c r="T323" t="s">
        <v>14</v>
      </c>
      <c r="U323">
        <v>2386</v>
      </c>
      <c r="V323">
        <v>9957172</v>
      </c>
      <c r="W323">
        <v>24</v>
      </c>
      <c r="AO323">
        <v>1990</v>
      </c>
      <c r="AP323">
        <v>1990</v>
      </c>
      <c r="AQ323" t="s">
        <v>11</v>
      </c>
      <c r="AR323" t="s">
        <v>12</v>
      </c>
      <c r="AS323" t="s">
        <v>29</v>
      </c>
      <c r="AT323" t="s">
        <v>30</v>
      </c>
      <c r="AU323">
        <v>311208</v>
      </c>
      <c r="AV323">
        <v>2180198</v>
      </c>
      <c r="AW323">
        <v>14274.3</v>
      </c>
    </row>
    <row r="324" spans="14:49" x14ac:dyDescent="0.35">
      <c r="N324" s="3" t="str">
        <f t="shared" ref="N324:N387" si="8">O324&amp;S324&amp;Q324</f>
        <v>1992Female65-74 years</v>
      </c>
      <c r="O324">
        <v>1992</v>
      </c>
      <c r="P324">
        <v>1992</v>
      </c>
      <c r="Q324" t="s">
        <v>25</v>
      </c>
      <c r="R324" t="s">
        <v>26</v>
      </c>
      <c r="S324" t="s">
        <v>11</v>
      </c>
      <c r="T324" t="s">
        <v>12</v>
      </c>
      <c r="U324">
        <v>606</v>
      </c>
      <c r="V324">
        <v>10341223</v>
      </c>
      <c r="W324">
        <v>5.9</v>
      </c>
      <c r="AO324">
        <v>1990</v>
      </c>
      <c r="AP324">
        <v>1990</v>
      </c>
      <c r="AQ324" t="s">
        <v>11</v>
      </c>
      <c r="AR324" t="s">
        <v>12</v>
      </c>
      <c r="AS324" t="s">
        <v>31</v>
      </c>
      <c r="AT324" t="s">
        <v>32</v>
      </c>
      <c r="AU324">
        <v>159</v>
      </c>
      <c r="AV324" t="s">
        <v>33</v>
      </c>
      <c r="AW324" t="s">
        <v>33</v>
      </c>
    </row>
    <row r="325" spans="14:49" x14ac:dyDescent="0.35">
      <c r="N325" s="3" t="str">
        <f t="shared" si="8"/>
        <v>1992Male65-74 years</v>
      </c>
      <c r="O325">
        <v>1992</v>
      </c>
      <c r="P325">
        <v>1992</v>
      </c>
      <c r="Q325" t="s">
        <v>25</v>
      </c>
      <c r="R325" t="s">
        <v>26</v>
      </c>
      <c r="S325" t="s">
        <v>13</v>
      </c>
      <c r="T325" t="s">
        <v>14</v>
      </c>
      <c r="U325">
        <v>2432</v>
      </c>
      <c r="V325">
        <v>8144796</v>
      </c>
      <c r="W325">
        <v>29.9</v>
      </c>
      <c r="AO325">
        <v>1990</v>
      </c>
      <c r="AP325">
        <v>1990</v>
      </c>
      <c r="AQ325" t="s">
        <v>13</v>
      </c>
      <c r="AR325" t="s">
        <v>14</v>
      </c>
      <c r="AS325" t="s">
        <v>167</v>
      </c>
      <c r="AT325">
        <v>1</v>
      </c>
      <c r="AU325">
        <v>21856</v>
      </c>
      <c r="AV325">
        <v>2129495</v>
      </c>
      <c r="AW325">
        <v>1026.3</v>
      </c>
    </row>
    <row r="326" spans="14:49" x14ac:dyDescent="0.35">
      <c r="N326" s="3" t="str">
        <f t="shared" si="8"/>
        <v>1992Female75-84 years</v>
      </c>
      <c r="O326">
        <v>1992</v>
      </c>
      <c r="P326">
        <v>1992</v>
      </c>
      <c r="Q326" t="s">
        <v>27</v>
      </c>
      <c r="R326" t="s">
        <v>28</v>
      </c>
      <c r="S326" t="s">
        <v>11</v>
      </c>
      <c r="T326" t="s">
        <v>12</v>
      </c>
      <c r="U326">
        <v>406</v>
      </c>
      <c r="V326">
        <v>6562650</v>
      </c>
      <c r="W326">
        <v>6.2</v>
      </c>
      <c r="AO326">
        <v>1990</v>
      </c>
      <c r="AP326">
        <v>1990</v>
      </c>
      <c r="AQ326" t="s">
        <v>13</v>
      </c>
      <c r="AR326" t="s">
        <v>14</v>
      </c>
      <c r="AS326" t="s">
        <v>168</v>
      </c>
      <c r="AT326" s="1">
        <v>44200</v>
      </c>
      <c r="AU326">
        <v>3969</v>
      </c>
      <c r="AV326">
        <v>7580624</v>
      </c>
      <c r="AW326">
        <v>52.4</v>
      </c>
    </row>
    <row r="327" spans="14:49" x14ac:dyDescent="0.35">
      <c r="N327" s="3" t="str">
        <f t="shared" si="8"/>
        <v>1992Male75-84 years</v>
      </c>
      <c r="O327">
        <v>1992</v>
      </c>
      <c r="P327">
        <v>1992</v>
      </c>
      <c r="Q327" t="s">
        <v>27</v>
      </c>
      <c r="R327" t="s">
        <v>28</v>
      </c>
      <c r="S327" t="s">
        <v>13</v>
      </c>
      <c r="T327" t="s">
        <v>14</v>
      </c>
      <c r="U327">
        <v>2002</v>
      </c>
      <c r="V327">
        <v>3992665</v>
      </c>
      <c r="W327">
        <v>50.1</v>
      </c>
      <c r="AO327">
        <v>1990</v>
      </c>
      <c r="AP327">
        <v>1990</v>
      </c>
      <c r="AQ327" t="s">
        <v>13</v>
      </c>
      <c r="AR327" t="s">
        <v>14</v>
      </c>
      <c r="AS327" t="s">
        <v>122</v>
      </c>
      <c r="AT327" s="1">
        <v>44325</v>
      </c>
      <c r="AU327">
        <v>2363</v>
      </c>
      <c r="AV327">
        <v>9232031</v>
      </c>
      <c r="AW327">
        <v>25.6</v>
      </c>
    </row>
    <row r="328" spans="14:49" x14ac:dyDescent="0.35">
      <c r="N328" s="3" t="str">
        <f t="shared" si="8"/>
        <v>1992Female85+ years</v>
      </c>
      <c r="O328">
        <v>1992</v>
      </c>
      <c r="P328">
        <v>1992</v>
      </c>
      <c r="Q328" t="s">
        <v>29</v>
      </c>
      <c r="R328" t="s">
        <v>30</v>
      </c>
      <c r="S328" t="s">
        <v>11</v>
      </c>
      <c r="T328" t="s">
        <v>12</v>
      </c>
      <c r="U328">
        <v>143</v>
      </c>
      <c r="V328">
        <v>2399037</v>
      </c>
      <c r="W328">
        <v>6</v>
      </c>
      <c r="AO328">
        <v>1990</v>
      </c>
      <c r="AP328">
        <v>1990</v>
      </c>
      <c r="AQ328" t="s">
        <v>13</v>
      </c>
      <c r="AR328" t="s">
        <v>14</v>
      </c>
      <c r="AS328" t="s">
        <v>124</v>
      </c>
      <c r="AT328" s="1">
        <v>44483</v>
      </c>
      <c r="AU328">
        <v>2764</v>
      </c>
      <c r="AV328">
        <v>8738800</v>
      </c>
      <c r="AW328">
        <v>31.6</v>
      </c>
    </row>
    <row r="329" spans="14:49" x14ac:dyDescent="0.35">
      <c r="N329" s="3" t="str">
        <f t="shared" si="8"/>
        <v>1992Male85+ years</v>
      </c>
      <c r="O329">
        <v>1992</v>
      </c>
      <c r="P329">
        <v>1992</v>
      </c>
      <c r="Q329" t="s">
        <v>29</v>
      </c>
      <c r="R329" t="s">
        <v>30</v>
      </c>
      <c r="S329" t="s">
        <v>13</v>
      </c>
      <c r="T329" t="s">
        <v>14</v>
      </c>
      <c r="U329">
        <v>571</v>
      </c>
      <c r="V329">
        <v>915623</v>
      </c>
      <c r="W329">
        <v>62.4</v>
      </c>
      <c r="AO329">
        <v>1990</v>
      </c>
      <c r="AP329">
        <v>1990</v>
      </c>
      <c r="AQ329" t="s">
        <v>13</v>
      </c>
      <c r="AR329" t="s">
        <v>14</v>
      </c>
      <c r="AS329" t="s">
        <v>125</v>
      </c>
      <c r="AT329" t="s">
        <v>126</v>
      </c>
      <c r="AU329">
        <v>11671</v>
      </c>
      <c r="AV329">
        <v>9172834</v>
      </c>
      <c r="AW329">
        <v>127.2</v>
      </c>
    </row>
    <row r="330" spans="14:49" x14ac:dyDescent="0.35">
      <c r="N330" s="3" t="str">
        <f t="shared" si="8"/>
        <v>1992FemaleNot Stated</v>
      </c>
      <c r="O330">
        <v>1992</v>
      </c>
      <c r="P330">
        <v>1992</v>
      </c>
      <c r="Q330" t="s">
        <v>31</v>
      </c>
      <c r="R330" t="s">
        <v>32</v>
      </c>
      <c r="S330" t="s">
        <v>11</v>
      </c>
      <c r="T330" t="s">
        <v>12</v>
      </c>
      <c r="U330">
        <v>4</v>
      </c>
      <c r="V330" t="s">
        <v>33</v>
      </c>
      <c r="W330" t="s">
        <v>33</v>
      </c>
      <c r="AO330">
        <v>1990</v>
      </c>
      <c r="AP330">
        <v>1990</v>
      </c>
      <c r="AQ330" t="s">
        <v>13</v>
      </c>
      <c r="AR330" t="s">
        <v>14</v>
      </c>
      <c r="AS330" t="s">
        <v>127</v>
      </c>
      <c r="AT330" t="s">
        <v>128</v>
      </c>
      <c r="AU330">
        <v>16202</v>
      </c>
      <c r="AV330">
        <v>9742551</v>
      </c>
      <c r="AW330">
        <v>166.3</v>
      </c>
    </row>
    <row r="331" spans="14:49" x14ac:dyDescent="0.35">
      <c r="N331" s="3" t="str">
        <f t="shared" si="8"/>
        <v>1992MaleNot Stated</v>
      </c>
      <c r="O331">
        <v>1992</v>
      </c>
      <c r="P331">
        <v>1992</v>
      </c>
      <c r="Q331" t="s">
        <v>31</v>
      </c>
      <c r="R331" t="s">
        <v>32</v>
      </c>
      <c r="S331" t="s">
        <v>13</v>
      </c>
      <c r="T331" t="s">
        <v>14</v>
      </c>
      <c r="U331">
        <v>9</v>
      </c>
      <c r="V331" t="s">
        <v>33</v>
      </c>
      <c r="W331" t="s">
        <v>33</v>
      </c>
      <c r="AO331">
        <v>1990</v>
      </c>
      <c r="AP331">
        <v>1990</v>
      </c>
      <c r="AQ331" t="s">
        <v>13</v>
      </c>
      <c r="AR331" t="s">
        <v>14</v>
      </c>
      <c r="AS331" t="s">
        <v>17</v>
      </c>
      <c r="AT331" t="s">
        <v>18</v>
      </c>
      <c r="AU331">
        <v>44057</v>
      </c>
      <c r="AV331">
        <v>21564316</v>
      </c>
      <c r="AW331">
        <v>204.3</v>
      </c>
    </row>
    <row r="332" spans="14:49" x14ac:dyDescent="0.35">
      <c r="N332" s="3" t="str">
        <f t="shared" si="8"/>
        <v>1993Female5-9 years</v>
      </c>
      <c r="O332">
        <v>1993</v>
      </c>
      <c r="P332">
        <v>1993</v>
      </c>
      <c r="Q332" t="s">
        <v>122</v>
      </c>
      <c r="R332" s="1">
        <v>44325</v>
      </c>
      <c r="S332" t="s">
        <v>11</v>
      </c>
      <c r="T332" t="s">
        <v>12</v>
      </c>
      <c r="U332">
        <v>3</v>
      </c>
      <c r="V332">
        <v>9100328</v>
      </c>
      <c r="W332" t="s">
        <v>123</v>
      </c>
      <c r="AO332">
        <v>1990</v>
      </c>
      <c r="AP332">
        <v>1990</v>
      </c>
      <c r="AQ332" t="s">
        <v>13</v>
      </c>
      <c r="AR332" t="s">
        <v>14</v>
      </c>
      <c r="AS332" t="s">
        <v>19</v>
      </c>
      <c r="AT332" t="s">
        <v>20</v>
      </c>
      <c r="AU332">
        <v>57462</v>
      </c>
      <c r="AV332">
        <v>18509652</v>
      </c>
      <c r="AW332">
        <v>310.39999999999998</v>
      </c>
    </row>
    <row r="333" spans="14:49" x14ac:dyDescent="0.35">
      <c r="N333" s="3" t="str">
        <f t="shared" si="8"/>
        <v>1993Male5-9 years</v>
      </c>
      <c r="O333">
        <v>1993</v>
      </c>
      <c r="P333">
        <v>1993</v>
      </c>
      <c r="Q333" t="s">
        <v>122</v>
      </c>
      <c r="R333" s="1">
        <v>44325</v>
      </c>
      <c r="S333" t="s">
        <v>13</v>
      </c>
      <c r="T333" t="s">
        <v>14</v>
      </c>
      <c r="U333">
        <v>3</v>
      </c>
      <c r="V333">
        <v>9545628</v>
      </c>
      <c r="W333" t="s">
        <v>123</v>
      </c>
      <c r="AO333">
        <v>1990</v>
      </c>
      <c r="AP333">
        <v>1990</v>
      </c>
      <c r="AQ333" t="s">
        <v>13</v>
      </c>
      <c r="AR333" t="s">
        <v>14</v>
      </c>
      <c r="AS333" t="s">
        <v>21</v>
      </c>
      <c r="AT333" t="s">
        <v>22</v>
      </c>
      <c r="AU333">
        <v>74654</v>
      </c>
      <c r="AV333">
        <v>12232301</v>
      </c>
      <c r="AW333">
        <v>610.29999999999995</v>
      </c>
    </row>
    <row r="334" spans="14:49" x14ac:dyDescent="0.35">
      <c r="N334" s="3" t="str">
        <f t="shared" si="8"/>
        <v>1993Female10-14 years</v>
      </c>
      <c r="O334">
        <v>1993</v>
      </c>
      <c r="P334">
        <v>1993</v>
      </c>
      <c r="Q334" t="s">
        <v>124</v>
      </c>
      <c r="R334" s="1">
        <v>44483</v>
      </c>
      <c r="S334" t="s">
        <v>11</v>
      </c>
      <c r="T334" t="s">
        <v>12</v>
      </c>
      <c r="U334">
        <v>85</v>
      </c>
      <c r="V334">
        <v>9128750</v>
      </c>
      <c r="W334">
        <v>0.9</v>
      </c>
      <c r="AO334">
        <v>1990</v>
      </c>
      <c r="AP334">
        <v>1990</v>
      </c>
      <c r="AQ334" t="s">
        <v>13</v>
      </c>
      <c r="AR334" t="s">
        <v>14</v>
      </c>
      <c r="AS334" t="s">
        <v>23</v>
      </c>
      <c r="AT334" t="s">
        <v>24</v>
      </c>
      <c r="AU334">
        <v>154646</v>
      </c>
      <c r="AV334">
        <v>9955069</v>
      </c>
      <c r="AW334">
        <v>1553.4</v>
      </c>
    </row>
    <row r="335" spans="14:49" x14ac:dyDescent="0.35">
      <c r="N335" s="3" t="str">
        <f t="shared" si="8"/>
        <v>1993Male10-14 years</v>
      </c>
      <c r="O335">
        <v>1993</v>
      </c>
      <c r="P335">
        <v>1993</v>
      </c>
      <c r="Q335" t="s">
        <v>124</v>
      </c>
      <c r="R335" s="1">
        <v>44483</v>
      </c>
      <c r="S335" t="s">
        <v>13</v>
      </c>
      <c r="T335" t="s">
        <v>14</v>
      </c>
      <c r="U335">
        <v>230</v>
      </c>
      <c r="V335">
        <v>9592653</v>
      </c>
      <c r="W335">
        <v>2.4</v>
      </c>
      <c r="AO335">
        <v>1990</v>
      </c>
      <c r="AP335">
        <v>1990</v>
      </c>
      <c r="AQ335" t="s">
        <v>13</v>
      </c>
      <c r="AR335" t="s">
        <v>14</v>
      </c>
      <c r="AS335" t="s">
        <v>25</v>
      </c>
      <c r="AT335" t="s">
        <v>26</v>
      </c>
      <c r="AU335">
        <v>276067</v>
      </c>
      <c r="AV335">
        <v>7906814</v>
      </c>
      <c r="AW335">
        <v>3491.5</v>
      </c>
    </row>
    <row r="336" spans="14:49" x14ac:dyDescent="0.35">
      <c r="N336" s="3" t="str">
        <f t="shared" si="8"/>
        <v>1993Female15-19 years</v>
      </c>
      <c r="O336">
        <v>1993</v>
      </c>
      <c r="P336">
        <v>1993</v>
      </c>
      <c r="Q336" t="s">
        <v>125</v>
      </c>
      <c r="R336" t="s">
        <v>126</v>
      </c>
      <c r="S336" t="s">
        <v>11</v>
      </c>
      <c r="T336" t="s">
        <v>12</v>
      </c>
      <c r="U336">
        <v>323</v>
      </c>
      <c r="V336">
        <v>8496137</v>
      </c>
      <c r="W336">
        <v>3.8</v>
      </c>
      <c r="AO336">
        <v>1990</v>
      </c>
      <c r="AP336">
        <v>1990</v>
      </c>
      <c r="AQ336" t="s">
        <v>13</v>
      </c>
      <c r="AR336" t="s">
        <v>14</v>
      </c>
      <c r="AS336" t="s">
        <v>27</v>
      </c>
      <c r="AT336" t="s">
        <v>28</v>
      </c>
      <c r="AU336">
        <v>295406</v>
      </c>
      <c r="AV336">
        <v>3744725</v>
      </c>
      <c r="AW336">
        <v>7888.6</v>
      </c>
    </row>
    <row r="337" spans="14:49" x14ac:dyDescent="0.35">
      <c r="N337" s="3" t="str">
        <f t="shared" si="8"/>
        <v>1993Male15-19 years</v>
      </c>
      <c r="O337">
        <v>1993</v>
      </c>
      <c r="P337">
        <v>1993</v>
      </c>
      <c r="Q337" t="s">
        <v>125</v>
      </c>
      <c r="R337" t="s">
        <v>126</v>
      </c>
      <c r="S337" t="s">
        <v>13</v>
      </c>
      <c r="T337" t="s">
        <v>14</v>
      </c>
      <c r="U337">
        <v>1561</v>
      </c>
      <c r="V337">
        <v>8977716</v>
      </c>
      <c r="W337">
        <v>17.399999999999999</v>
      </c>
      <c r="AO337">
        <v>1990</v>
      </c>
      <c r="AP337">
        <v>1990</v>
      </c>
      <c r="AQ337" t="s">
        <v>13</v>
      </c>
      <c r="AR337" t="s">
        <v>14</v>
      </c>
      <c r="AS337" t="s">
        <v>29</v>
      </c>
      <c r="AT337" t="s">
        <v>30</v>
      </c>
      <c r="AU337">
        <v>151897</v>
      </c>
      <c r="AV337">
        <v>841227</v>
      </c>
      <c r="AW337">
        <v>18056.599999999999</v>
      </c>
    </row>
    <row r="338" spans="14:49" x14ac:dyDescent="0.35">
      <c r="N338" s="3" t="str">
        <f t="shared" si="8"/>
        <v>1993Female20-24 years</v>
      </c>
      <c r="O338">
        <v>1993</v>
      </c>
      <c r="P338">
        <v>1993</v>
      </c>
      <c r="Q338" t="s">
        <v>127</v>
      </c>
      <c r="R338" t="s">
        <v>128</v>
      </c>
      <c r="S338" t="s">
        <v>11</v>
      </c>
      <c r="T338" t="s">
        <v>12</v>
      </c>
      <c r="U338">
        <v>407</v>
      </c>
      <c r="V338">
        <v>9327766</v>
      </c>
      <c r="W338">
        <v>4.4000000000000004</v>
      </c>
      <c r="AO338">
        <v>1990</v>
      </c>
      <c r="AP338">
        <v>1990</v>
      </c>
      <c r="AQ338" t="s">
        <v>13</v>
      </c>
      <c r="AR338" t="s">
        <v>14</v>
      </c>
      <c r="AS338" t="s">
        <v>31</v>
      </c>
      <c r="AT338" t="s">
        <v>32</v>
      </c>
      <c r="AU338">
        <v>403</v>
      </c>
      <c r="AV338" t="s">
        <v>33</v>
      </c>
      <c r="AW338" t="s">
        <v>33</v>
      </c>
    </row>
    <row r="339" spans="14:49" x14ac:dyDescent="0.35">
      <c r="N339" s="3" t="str">
        <f t="shared" si="8"/>
        <v>1993Male20-24 years</v>
      </c>
      <c r="O339">
        <v>1993</v>
      </c>
      <c r="P339">
        <v>1993</v>
      </c>
      <c r="Q339" t="s">
        <v>127</v>
      </c>
      <c r="R339" t="s">
        <v>128</v>
      </c>
      <c r="S339" t="s">
        <v>13</v>
      </c>
      <c r="T339" t="s">
        <v>14</v>
      </c>
      <c r="U339">
        <v>2558</v>
      </c>
      <c r="V339">
        <v>9662158</v>
      </c>
      <c r="W339">
        <v>26.5</v>
      </c>
      <c r="AO339">
        <v>1991</v>
      </c>
      <c r="AP339">
        <v>1991</v>
      </c>
      <c r="AQ339" t="s">
        <v>11</v>
      </c>
      <c r="AR339" t="s">
        <v>12</v>
      </c>
      <c r="AS339" t="s">
        <v>167</v>
      </c>
      <c r="AT339">
        <v>1</v>
      </c>
      <c r="AU339">
        <v>15758</v>
      </c>
      <c r="AV339">
        <v>2009389</v>
      </c>
      <c r="AW339">
        <v>784.2</v>
      </c>
    </row>
    <row r="340" spans="14:49" x14ac:dyDescent="0.35">
      <c r="N340" s="3" t="str">
        <f t="shared" si="8"/>
        <v>1993Female25-34 years</v>
      </c>
      <c r="O340">
        <v>1993</v>
      </c>
      <c r="P340">
        <v>1993</v>
      </c>
      <c r="Q340" t="s">
        <v>17</v>
      </c>
      <c r="R340" t="s">
        <v>18</v>
      </c>
      <c r="S340" t="s">
        <v>11</v>
      </c>
      <c r="T340" t="s">
        <v>12</v>
      </c>
      <c r="U340">
        <v>1089</v>
      </c>
      <c r="V340">
        <v>21253390</v>
      </c>
      <c r="W340">
        <v>5.0999999999999996</v>
      </c>
      <c r="AO340">
        <v>1991</v>
      </c>
      <c r="AP340">
        <v>1991</v>
      </c>
      <c r="AQ340" t="s">
        <v>11</v>
      </c>
      <c r="AR340" t="s">
        <v>12</v>
      </c>
      <c r="AS340" t="s">
        <v>168</v>
      </c>
      <c r="AT340" s="1">
        <v>44200</v>
      </c>
      <c r="AU340">
        <v>3169</v>
      </c>
      <c r="AV340">
        <v>7423708</v>
      </c>
      <c r="AW340">
        <v>42.7</v>
      </c>
    </row>
    <row r="341" spans="14:49" x14ac:dyDescent="0.35">
      <c r="N341" s="3" t="str">
        <f t="shared" si="8"/>
        <v>1993Male25-34 years</v>
      </c>
      <c r="O341">
        <v>1993</v>
      </c>
      <c r="P341">
        <v>1993</v>
      </c>
      <c r="Q341" t="s">
        <v>17</v>
      </c>
      <c r="R341" t="s">
        <v>18</v>
      </c>
      <c r="S341" t="s">
        <v>13</v>
      </c>
      <c r="T341" t="s">
        <v>14</v>
      </c>
      <c r="U341">
        <v>5218</v>
      </c>
      <c r="V341">
        <v>21399006</v>
      </c>
      <c r="W341">
        <v>24.4</v>
      </c>
      <c r="AO341">
        <v>1991</v>
      </c>
      <c r="AP341">
        <v>1991</v>
      </c>
      <c r="AQ341" t="s">
        <v>11</v>
      </c>
      <c r="AR341" t="s">
        <v>12</v>
      </c>
      <c r="AS341" t="s">
        <v>122</v>
      </c>
      <c r="AT341" s="1">
        <v>44325</v>
      </c>
      <c r="AU341">
        <v>1634</v>
      </c>
      <c r="AV341">
        <v>8922051</v>
      </c>
      <c r="AW341">
        <v>18.3</v>
      </c>
    </row>
    <row r="342" spans="14:49" x14ac:dyDescent="0.35">
      <c r="N342" s="3" t="str">
        <f t="shared" si="8"/>
        <v>1993Female35-44 years</v>
      </c>
      <c r="O342">
        <v>1993</v>
      </c>
      <c r="P342">
        <v>1993</v>
      </c>
      <c r="Q342" t="s">
        <v>19</v>
      </c>
      <c r="R342" t="s">
        <v>20</v>
      </c>
      <c r="S342" t="s">
        <v>11</v>
      </c>
      <c r="T342" t="s">
        <v>12</v>
      </c>
      <c r="U342">
        <v>1328</v>
      </c>
      <c r="V342">
        <v>20635137</v>
      </c>
      <c r="W342">
        <v>6.4</v>
      </c>
      <c r="AO342">
        <v>1991</v>
      </c>
      <c r="AP342">
        <v>1991</v>
      </c>
      <c r="AQ342" t="s">
        <v>11</v>
      </c>
      <c r="AR342" t="s">
        <v>12</v>
      </c>
      <c r="AS342" t="s">
        <v>124</v>
      </c>
      <c r="AT342" s="1">
        <v>44483</v>
      </c>
      <c r="AU342">
        <v>1573</v>
      </c>
      <c r="AV342">
        <v>8658916</v>
      </c>
      <c r="AW342">
        <v>18.2</v>
      </c>
    </row>
    <row r="343" spans="14:49" x14ac:dyDescent="0.35">
      <c r="N343" s="3" t="str">
        <f t="shared" si="8"/>
        <v>1993Male35-44 years</v>
      </c>
      <c r="O343">
        <v>1993</v>
      </c>
      <c r="P343">
        <v>1993</v>
      </c>
      <c r="Q343" t="s">
        <v>19</v>
      </c>
      <c r="R343" t="s">
        <v>20</v>
      </c>
      <c r="S343" t="s">
        <v>13</v>
      </c>
      <c r="T343" t="s">
        <v>14</v>
      </c>
      <c r="U343">
        <v>4842</v>
      </c>
      <c r="V343">
        <v>20276413</v>
      </c>
      <c r="W343">
        <v>23.9</v>
      </c>
      <c r="AO343">
        <v>1991</v>
      </c>
      <c r="AP343">
        <v>1991</v>
      </c>
      <c r="AQ343" t="s">
        <v>11</v>
      </c>
      <c r="AR343" t="s">
        <v>12</v>
      </c>
      <c r="AS343" t="s">
        <v>125</v>
      </c>
      <c r="AT343" t="s">
        <v>126</v>
      </c>
      <c r="AU343">
        <v>3955</v>
      </c>
      <c r="AV343">
        <v>8407309</v>
      </c>
      <c r="AW343">
        <v>47</v>
      </c>
    </row>
    <row r="344" spans="14:49" x14ac:dyDescent="0.35">
      <c r="N344" s="3" t="str">
        <f t="shared" si="8"/>
        <v>1993Female45-54 years</v>
      </c>
      <c r="O344">
        <v>1993</v>
      </c>
      <c r="P344">
        <v>1993</v>
      </c>
      <c r="Q344" t="s">
        <v>21</v>
      </c>
      <c r="R344" t="s">
        <v>22</v>
      </c>
      <c r="S344" t="s">
        <v>11</v>
      </c>
      <c r="T344" t="s">
        <v>12</v>
      </c>
      <c r="U344">
        <v>1034</v>
      </c>
      <c r="V344">
        <v>14741971</v>
      </c>
      <c r="W344">
        <v>7</v>
      </c>
      <c r="AO344">
        <v>1991</v>
      </c>
      <c r="AP344">
        <v>1991</v>
      </c>
      <c r="AQ344" t="s">
        <v>11</v>
      </c>
      <c r="AR344" t="s">
        <v>12</v>
      </c>
      <c r="AS344" t="s">
        <v>127</v>
      </c>
      <c r="AT344" t="s">
        <v>128</v>
      </c>
      <c r="AU344">
        <v>4948</v>
      </c>
      <c r="AV344">
        <v>9451344</v>
      </c>
      <c r="AW344">
        <v>52.4</v>
      </c>
    </row>
    <row r="345" spans="14:49" x14ac:dyDescent="0.35">
      <c r="N345" s="3" t="str">
        <f t="shared" si="8"/>
        <v>1993Male45-54 years</v>
      </c>
      <c r="O345">
        <v>1993</v>
      </c>
      <c r="P345">
        <v>1993</v>
      </c>
      <c r="Q345" t="s">
        <v>21</v>
      </c>
      <c r="R345" t="s">
        <v>22</v>
      </c>
      <c r="S345" t="s">
        <v>13</v>
      </c>
      <c r="T345" t="s">
        <v>14</v>
      </c>
      <c r="U345">
        <v>3134</v>
      </c>
      <c r="V345">
        <v>14121978</v>
      </c>
      <c r="W345">
        <v>22.2</v>
      </c>
      <c r="AO345">
        <v>1991</v>
      </c>
      <c r="AP345">
        <v>1991</v>
      </c>
      <c r="AQ345" t="s">
        <v>11</v>
      </c>
      <c r="AR345" t="s">
        <v>12</v>
      </c>
      <c r="AS345" t="s">
        <v>17</v>
      </c>
      <c r="AT345" t="s">
        <v>18</v>
      </c>
      <c r="AU345">
        <v>15919</v>
      </c>
      <c r="AV345">
        <v>21585110</v>
      </c>
      <c r="AW345">
        <v>73.7</v>
      </c>
    </row>
    <row r="346" spans="14:49" x14ac:dyDescent="0.35">
      <c r="N346" s="3" t="str">
        <f t="shared" si="8"/>
        <v>1993Female55-64 years</v>
      </c>
      <c r="O346">
        <v>1993</v>
      </c>
      <c r="P346">
        <v>1993</v>
      </c>
      <c r="Q346" t="s">
        <v>23</v>
      </c>
      <c r="R346" t="s">
        <v>24</v>
      </c>
      <c r="S346" t="s">
        <v>11</v>
      </c>
      <c r="T346" t="s">
        <v>12</v>
      </c>
      <c r="U346">
        <v>689</v>
      </c>
      <c r="V346">
        <v>11036850</v>
      </c>
      <c r="W346">
        <v>6.2</v>
      </c>
      <c r="AO346">
        <v>1991</v>
      </c>
      <c r="AP346">
        <v>1991</v>
      </c>
      <c r="AQ346" t="s">
        <v>11</v>
      </c>
      <c r="AR346" t="s">
        <v>12</v>
      </c>
      <c r="AS346" t="s">
        <v>19</v>
      </c>
      <c r="AT346" t="s">
        <v>20</v>
      </c>
      <c r="AU346">
        <v>27570</v>
      </c>
      <c r="AV346">
        <v>19861212</v>
      </c>
      <c r="AW346">
        <v>138.80000000000001</v>
      </c>
    </row>
    <row r="347" spans="14:49" x14ac:dyDescent="0.35">
      <c r="N347" s="3" t="str">
        <f t="shared" si="8"/>
        <v>1993Male55-64 years</v>
      </c>
      <c r="O347">
        <v>1993</v>
      </c>
      <c r="P347">
        <v>1993</v>
      </c>
      <c r="Q347" t="s">
        <v>23</v>
      </c>
      <c r="R347" t="s">
        <v>24</v>
      </c>
      <c r="S347" t="s">
        <v>13</v>
      </c>
      <c r="T347" t="s">
        <v>14</v>
      </c>
      <c r="U347">
        <v>2372</v>
      </c>
      <c r="V347">
        <v>9991621</v>
      </c>
      <c r="W347">
        <v>23.7</v>
      </c>
      <c r="AO347">
        <v>1991</v>
      </c>
      <c r="AP347">
        <v>1991</v>
      </c>
      <c r="AQ347" t="s">
        <v>11</v>
      </c>
      <c r="AR347" t="s">
        <v>12</v>
      </c>
      <c r="AS347" t="s">
        <v>21</v>
      </c>
      <c r="AT347" t="s">
        <v>22</v>
      </c>
      <c r="AU347">
        <v>44648</v>
      </c>
      <c r="AV347">
        <v>13208754</v>
      </c>
      <c r="AW347">
        <v>338</v>
      </c>
    </row>
    <row r="348" spans="14:49" x14ac:dyDescent="0.35">
      <c r="N348" s="3" t="str">
        <f t="shared" si="8"/>
        <v>1993Female65-74 years</v>
      </c>
      <c r="O348">
        <v>1993</v>
      </c>
      <c r="P348">
        <v>1993</v>
      </c>
      <c r="Q348" t="s">
        <v>25</v>
      </c>
      <c r="R348" t="s">
        <v>26</v>
      </c>
      <c r="S348" t="s">
        <v>11</v>
      </c>
      <c r="T348" t="s">
        <v>12</v>
      </c>
      <c r="U348">
        <v>615</v>
      </c>
      <c r="V348">
        <v>10428798</v>
      </c>
      <c r="W348">
        <v>5.9</v>
      </c>
      <c r="AO348">
        <v>1991</v>
      </c>
      <c r="AP348">
        <v>1991</v>
      </c>
      <c r="AQ348" t="s">
        <v>11</v>
      </c>
      <c r="AR348" t="s">
        <v>12</v>
      </c>
      <c r="AS348" t="s">
        <v>23</v>
      </c>
      <c r="AT348" t="s">
        <v>24</v>
      </c>
      <c r="AU348">
        <v>96642</v>
      </c>
      <c r="AV348">
        <v>11089269</v>
      </c>
      <c r="AW348">
        <v>871.5</v>
      </c>
    </row>
    <row r="349" spans="14:49" x14ac:dyDescent="0.35">
      <c r="N349" s="3" t="str">
        <f t="shared" si="8"/>
        <v>1993Male65-74 years</v>
      </c>
      <c r="O349">
        <v>1993</v>
      </c>
      <c r="P349">
        <v>1993</v>
      </c>
      <c r="Q349" t="s">
        <v>25</v>
      </c>
      <c r="R349" t="s">
        <v>26</v>
      </c>
      <c r="S349" t="s">
        <v>13</v>
      </c>
      <c r="T349" t="s">
        <v>14</v>
      </c>
      <c r="U349">
        <v>2425</v>
      </c>
      <c r="V349">
        <v>8263821</v>
      </c>
      <c r="W349">
        <v>29.3</v>
      </c>
      <c r="AO349">
        <v>1991</v>
      </c>
      <c r="AP349">
        <v>1991</v>
      </c>
      <c r="AQ349" t="s">
        <v>11</v>
      </c>
      <c r="AR349" t="s">
        <v>12</v>
      </c>
      <c r="AS349" t="s">
        <v>25</v>
      </c>
      <c r="AT349" t="s">
        <v>26</v>
      </c>
      <c r="AU349">
        <v>202780</v>
      </c>
      <c r="AV349">
        <v>10253227</v>
      </c>
      <c r="AW349">
        <v>1977.7</v>
      </c>
    </row>
    <row r="350" spans="14:49" x14ac:dyDescent="0.35">
      <c r="N350" s="3" t="str">
        <f t="shared" si="8"/>
        <v>1993Female75-84 years</v>
      </c>
      <c r="O350">
        <v>1993</v>
      </c>
      <c r="P350">
        <v>1993</v>
      </c>
      <c r="Q350" t="s">
        <v>27</v>
      </c>
      <c r="R350" t="s">
        <v>28</v>
      </c>
      <c r="S350" t="s">
        <v>11</v>
      </c>
      <c r="T350" t="s">
        <v>12</v>
      </c>
      <c r="U350">
        <v>387</v>
      </c>
      <c r="V350">
        <v>6672781</v>
      </c>
      <c r="W350">
        <v>5.8</v>
      </c>
      <c r="AO350">
        <v>1991</v>
      </c>
      <c r="AP350">
        <v>1991</v>
      </c>
      <c r="AQ350" t="s">
        <v>11</v>
      </c>
      <c r="AR350" t="s">
        <v>12</v>
      </c>
      <c r="AS350" t="s">
        <v>27</v>
      </c>
      <c r="AT350" t="s">
        <v>28</v>
      </c>
      <c r="AU350">
        <v>308540</v>
      </c>
      <c r="AV350">
        <v>6441707</v>
      </c>
      <c r="AW350">
        <v>4789.7</v>
      </c>
    </row>
    <row r="351" spans="14:49" x14ac:dyDescent="0.35">
      <c r="N351" s="3" t="str">
        <f t="shared" si="8"/>
        <v>1993Male75-84 years</v>
      </c>
      <c r="O351">
        <v>1993</v>
      </c>
      <c r="P351">
        <v>1993</v>
      </c>
      <c r="Q351" t="s">
        <v>27</v>
      </c>
      <c r="R351" t="s">
        <v>28</v>
      </c>
      <c r="S351" t="s">
        <v>13</v>
      </c>
      <c r="T351" t="s">
        <v>14</v>
      </c>
      <c r="U351">
        <v>2003</v>
      </c>
      <c r="V351">
        <v>4090845</v>
      </c>
      <c r="W351">
        <v>49</v>
      </c>
      <c r="AO351">
        <v>1991</v>
      </c>
      <c r="AP351">
        <v>1991</v>
      </c>
      <c r="AQ351" t="s">
        <v>11</v>
      </c>
      <c r="AR351" t="s">
        <v>12</v>
      </c>
      <c r="AS351" t="s">
        <v>29</v>
      </c>
      <c r="AT351" t="s">
        <v>30</v>
      </c>
      <c r="AU351">
        <v>320578</v>
      </c>
      <c r="AV351">
        <v>2306135</v>
      </c>
      <c r="AW351">
        <v>13901.1</v>
      </c>
    </row>
    <row r="352" spans="14:49" x14ac:dyDescent="0.35">
      <c r="N352" s="3" t="str">
        <f t="shared" si="8"/>
        <v>1993Female85+ years</v>
      </c>
      <c r="O352">
        <v>1993</v>
      </c>
      <c r="P352">
        <v>1993</v>
      </c>
      <c r="Q352" t="s">
        <v>29</v>
      </c>
      <c r="R352" t="s">
        <v>30</v>
      </c>
      <c r="S352" t="s">
        <v>11</v>
      </c>
      <c r="T352" t="s">
        <v>12</v>
      </c>
      <c r="U352">
        <v>132</v>
      </c>
      <c r="V352">
        <v>2493627</v>
      </c>
      <c r="W352">
        <v>5.3</v>
      </c>
      <c r="AO352">
        <v>1991</v>
      </c>
      <c r="AP352">
        <v>1991</v>
      </c>
      <c r="AQ352" t="s">
        <v>11</v>
      </c>
      <c r="AR352" t="s">
        <v>12</v>
      </c>
      <c r="AS352" t="s">
        <v>31</v>
      </c>
      <c r="AT352" t="s">
        <v>32</v>
      </c>
      <c r="AU352">
        <v>139</v>
      </c>
      <c r="AV352" t="s">
        <v>33</v>
      </c>
      <c r="AW352" t="s">
        <v>33</v>
      </c>
    </row>
    <row r="353" spans="14:49" x14ac:dyDescent="0.35">
      <c r="N353" s="3" t="str">
        <f t="shared" si="8"/>
        <v>1993Male85+ years</v>
      </c>
      <c r="O353">
        <v>1993</v>
      </c>
      <c r="P353">
        <v>1993</v>
      </c>
      <c r="Q353" t="s">
        <v>29</v>
      </c>
      <c r="R353" t="s">
        <v>30</v>
      </c>
      <c r="S353" t="s">
        <v>13</v>
      </c>
      <c r="T353" t="s">
        <v>14</v>
      </c>
      <c r="U353">
        <v>646</v>
      </c>
      <c r="V353">
        <v>951939</v>
      </c>
      <c r="W353">
        <v>67.900000000000006</v>
      </c>
      <c r="AO353">
        <v>1991</v>
      </c>
      <c r="AP353">
        <v>1991</v>
      </c>
      <c r="AQ353" t="s">
        <v>13</v>
      </c>
      <c r="AR353" t="s">
        <v>14</v>
      </c>
      <c r="AS353" t="s">
        <v>167</v>
      </c>
      <c r="AT353">
        <v>1</v>
      </c>
      <c r="AU353">
        <v>21008</v>
      </c>
      <c r="AV353">
        <v>2101518</v>
      </c>
      <c r="AW353">
        <v>999.7</v>
      </c>
    </row>
    <row r="354" spans="14:49" x14ac:dyDescent="0.35">
      <c r="N354" s="3" t="str">
        <f t="shared" si="8"/>
        <v>1993FemaleNot Stated</v>
      </c>
      <c r="O354">
        <v>1993</v>
      </c>
      <c r="P354">
        <v>1993</v>
      </c>
      <c r="Q354" t="s">
        <v>31</v>
      </c>
      <c r="R354" t="s">
        <v>32</v>
      </c>
      <c r="S354" t="s">
        <v>11</v>
      </c>
      <c r="T354" t="s">
        <v>12</v>
      </c>
      <c r="U354">
        <v>3</v>
      </c>
      <c r="V354" t="s">
        <v>33</v>
      </c>
      <c r="W354" t="s">
        <v>33</v>
      </c>
      <c r="AO354">
        <v>1991</v>
      </c>
      <c r="AP354">
        <v>1991</v>
      </c>
      <c r="AQ354" t="s">
        <v>13</v>
      </c>
      <c r="AR354" t="s">
        <v>14</v>
      </c>
      <c r="AS354" t="s">
        <v>168</v>
      </c>
      <c r="AT354" s="1">
        <v>44200</v>
      </c>
      <c r="AU354">
        <v>4045</v>
      </c>
      <c r="AV354">
        <v>7780558</v>
      </c>
      <c r="AW354">
        <v>52</v>
      </c>
    </row>
    <row r="355" spans="14:49" x14ac:dyDescent="0.35">
      <c r="N355" s="3" t="str">
        <f t="shared" si="8"/>
        <v>1993MaleNot Stated</v>
      </c>
      <c r="O355">
        <v>1993</v>
      </c>
      <c r="P355">
        <v>1993</v>
      </c>
      <c r="Q355" t="s">
        <v>31</v>
      </c>
      <c r="R355" t="s">
        <v>32</v>
      </c>
      <c r="S355" t="s">
        <v>13</v>
      </c>
      <c r="T355" t="s">
        <v>14</v>
      </c>
      <c r="U355">
        <v>15</v>
      </c>
      <c r="V355" t="s">
        <v>33</v>
      </c>
      <c r="W355" t="s">
        <v>33</v>
      </c>
      <c r="AO355">
        <v>1991</v>
      </c>
      <c r="AP355">
        <v>1991</v>
      </c>
      <c r="AQ355" t="s">
        <v>13</v>
      </c>
      <c r="AR355" t="s">
        <v>14</v>
      </c>
      <c r="AS355" t="s">
        <v>122</v>
      </c>
      <c r="AT355" s="1">
        <v>44325</v>
      </c>
      <c r="AU355">
        <v>2292</v>
      </c>
      <c r="AV355">
        <v>9359079</v>
      </c>
      <c r="AW355">
        <v>24.5</v>
      </c>
    </row>
    <row r="356" spans="14:49" x14ac:dyDescent="0.35">
      <c r="N356" s="3" t="str">
        <f t="shared" si="8"/>
        <v>1994Male5-9 years</v>
      </c>
      <c r="O356">
        <v>1994</v>
      </c>
      <c r="P356">
        <v>1994</v>
      </c>
      <c r="Q356" t="s">
        <v>122</v>
      </c>
      <c r="R356" s="1">
        <v>44325</v>
      </c>
      <c r="S356" t="s">
        <v>13</v>
      </c>
      <c r="T356" t="s">
        <v>14</v>
      </c>
      <c r="U356">
        <v>4</v>
      </c>
      <c r="V356">
        <v>9740148</v>
      </c>
      <c r="W356" t="s">
        <v>123</v>
      </c>
      <c r="AO356">
        <v>1991</v>
      </c>
      <c r="AP356">
        <v>1991</v>
      </c>
      <c r="AQ356" t="s">
        <v>13</v>
      </c>
      <c r="AR356" t="s">
        <v>14</v>
      </c>
      <c r="AS356" t="s">
        <v>124</v>
      </c>
      <c r="AT356" s="1">
        <v>44483</v>
      </c>
      <c r="AU356">
        <v>2980</v>
      </c>
      <c r="AV356">
        <v>9097039</v>
      </c>
      <c r="AW356">
        <v>32.799999999999997</v>
      </c>
    </row>
    <row r="357" spans="14:49" x14ac:dyDescent="0.35">
      <c r="N357" s="3" t="str">
        <f t="shared" si="8"/>
        <v>1994Female10-14 years</v>
      </c>
      <c r="O357">
        <v>1994</v>
      </c>
      <c r="P357">
        <v>1994</v>
      </c>
      <c r="Q357" t="s">
        <v>124</v>
      </c>
      <c r="R357" s="1">
        <v>44483</v>
      </c>
      <c r="S357" t="s">
        <v>11</v>
      </c>
      <c r="T357" t="s">
        <v>12</v>
      </c>
      <c r="U357">
        <v>88</v>
      </c>
      <c r="V357">
        <v>9265835</v>
      </c>
      <c r="W357">
        <v>0.9</v>
      </c>
      <c r="AO357">
        <v>1991</v>
      </c>
      <c r="AP357">
        <v>1991</v>
      </c>
      <c r="AQ357" t="s">
        <v>13</v>
      </c>
      <c r="AR357" t="s">
        <v>14</v>
      </c>
      <c r="AS357" t="s">
        <v>125</v>
      </c>
      <c r="AT357" t="s">
        <v>126</v>
      </c>
      <c r="AU357">
        <v>11358</v>
      </c>
      <c r="AV357">
        <v>8862971</v>
      </c>
      <c r="AW357">
        <v>128.19999999999999</v>
      </c>
    </row>
    <row r="358" spans="14:49" x14ac:dyDescent="0.35">
      <c r="N358" s="3" t="str">
        <f t="shared" si="8"/>
        <v>1994Male10-14 years</v>
      </c>
      <c r="O358">
        <v>1994</v>
      </c>
      <c r="P358">
        <v>1994</v>
      </c>
      <c r="Q358" t="s">
        <v>124</v>
      </c>
      <c r="R358" s="1">
        <v>44483</v>
      </c>
      <c r="S358" t="s">
        <v>13</v>
      </c>
      <c r="T358" t="s">
        <v>14</v>
      </c>
      <c r="U358">
        <v>230</v>
      </c>
      <c r="V358">
        <v>9735451</v>
      </c>
      <c r="W358">
        <v>2.4</v>
      </c>
      <c r="AO358">
        <v>1991</v>
      </c>
      <c r="AP358">
        <v>1991</v>
      </c>
      <c r="AQ358" t="s">
        <v>13</v>
      </c>
      <c r="AR358" t="s">
        <v>14</v>
      </c>
      <c r="AS358" t="s">
        <v>127</v>
      </c>
      <c r="AT358" t="s">
        <v>128</v>
      </c>
      <c r="AU358">
        <v>16191</v>
      </c>
      <c r="AV358">
        <v>9783081</v>
      </c>
      <c r="AW358">
        <v>165.5</v>
      </c>
    </row>
    <row r="359" spans="14:49" x14ac:dyDescent="0.35">
      <c r="N359" s="3" t="str">
        <f t="shared" si="8"/>
        <v>1994Female15-19 years</v>
      </c>
      <c r="O359">
        <v>1994</v>
      </c>
      <c r="P359">
        <v>1994</v>
      </c>
      <c r="Q359" t="s">
        <v>125</v>
      </c>
      <c r="R359" t="s">
        <v>126</v>
      </c>
      <c r="S359" t="s">
        <v>11</v>
      </c>
      <c r="T359" t="s">
        <v>12</v>
      </c>
      <c r="U359">
        <v>299</v>
      </c>
      <c r="V359">
        <v>8689030</v>
      </c>
      <c r="W359">
        <v>3.4</v>
      </c>
      <c r="AO359">
        <v>1991</v>
      </c>
      <c r="AP359">
        <v>1991</v>
      </c>
      <c r="AQ359" t="s">
        <v>13</v>
      </c>
      <c r="AR359" t="s">
        <v>14</v>
      </c>
      <c r="AS359" t="s">
        <v>17</v>
      </c>
      <c r="AT359" t="s">
        <v>18</v>
      </c>
      <c r="AU359">
        <v>43709</v>
      </c>
      <c r="AV359">
        <v>21638892</v>
      </c>
      <c r="AW359">
        <v>202</v>
      </c>
    </row>
    <row r="360" spans="14:49" x14ac:dyDescent="0.35">
      <c r="N360" s="3" t="str">
        <f t="shared" si="8"/>
        <v>1994Male15-19 years</v>
      </c>
      <c r="O360">
        <v>1994</v>
      </c>
      <c r="P360">
        <v>1994</v>
      </c>
      <c r="Q360" t="s">
        <v>125</v>
      </c>
      <c r="R360" t="s">
        <v>126</v>
      </c>
      <c r="S360" t="s">
        <v>13</v>
      </c>
      <c r="T360" t="s">
        <v>14</v>
      </c>
      <c r="U360">
        <v>1649</v>
      </c>
      <c r="V360">
        <v>9186779</v>
      </c>
      <c r="W360">
        <v>17.899999999999999</v>
      </c>
      <c r="AO360">
        <v>1991</v>
      </c>
      <c r="AP360">
        <v>1991</v>
      </c>
      <c r="AQ360" t="s">
        <v>13</v>
      </c>
      <c r="AR360" t="s">
        <v>14</v>
      </c>
      <c r="AS360" t="s">
        <v>19</v>
      </c>
      <c r="AT360" t="s">
        <v>20</v>
      </c>
      <c r="AU360">
        <v>60552</v>
      </c>
      <c r="AV360">
        <v>19468254</v>
      </c>
      <c r="AW360">
        <v>311</v>
      </c>
    </row>
    <row r="361" spans="14:49" x14ac:dyDescent="0.35">
      <c r="N361" s="3" t="str">
        <f t="shared" si="8"/>
        <v>1994Female20-24 years</v>
      </c>
      <c r="O361">
        <v>1994</v>
      </c>
      <c r="P361">
        <v>1994</v>
      </c>
      <c r="Q361" t="s">
        <v>127</v>
      </c>
      <c r="R361" t="s">
        <v>128</v>
      </c>
      <c r="S361" t="s">
        <v>11</v>
      </c>
      <c r="T361" t="s">
        <v>12</v>
      </c>
      <c r="U361">
        <v>355</v>
      </c>
      <c r="V361">
        <v>9167765</v>
      </c>
      <c r="W361">
        <v>3.9</v>
      </c>
      <c r="AO361">
        <v>1991</v>
      </c>
      <c r="AP361">
        <v>1991</v>
      </c>
      <c r="AQ361" t="s">
        <v>13</v>
      </c>
      <c r="AR361" t="s">
        <v>14</v>
      </c>
      <c r="AS361" t="s">
        <v>21</v>
      </c>
      <c r="AT361" t="s">
        <v>22</v>
      </c>
      <c r="AU361">
        <v>76028</v>
      </c>
      <c r="AV361">
        <v>12611398</v>
      </c>
      <c r="AW361">
        <v>602.9</v>
      </c>
    </row>
    <row r="362" spans="14:49" x14ac:dyDescent="0.35">
      <c r="N362" s="3" t="str">
        <f t="shared" si="8"/>
        <v>1994Male20-24 years</v>
      </c>
      <c r="O362">
        <v>1994</v>
      </c>
      <c r="P362">
        <v>1994</v>
      </c>
      <c r="Q362" t="s">
        <v>127</v>
      </c>
      <c r="R362" t="s">
        <v>128</v>
      </c>
      <c r="S362" t="s">
        <v>13</v>
      </c>
      <c r="T362" t="s">
        <v>14</v>
      </c>
      <c r="U362">
        <v>2653</v>
      </c>
      <c r="V362">
        <v>9488299</v>
      </c>
      <c r="W362">
        <v>28</v>
      </c>
      <c r="AO362">
        <v>1991</v>
      </c>
      <c r="AP362">
        <v>1991</v>
      </c>
      <c r="AQ362" t="s">
        <v>13</v>
      </c>
      <c r="AR362" t="s">
        <v>14</v>
      </c>
      <c r="AS362" t="s">
        <v>23</v>
      </c>
      <c r="AT362" t="s">
        <v>24</v>
      </c>
      <c r="AU362">
        <v>151436</v>
      </c>
      <c r="AV362">
        <v>9956592</v>
      </c>
      <c r="AW362">
        <v>1521</v>
      </c>
    </row>
    <row r="363" spans="14:49" x14ac:dyDescent="0.35">
      <c r="N363" s="3" t="str">
        <f t="shared" si="8"/>
        <v>1994Female25-34 years</v>
      </c>
      <c r="O363">
        <v>1994</v>
      </c>
      <c r="P363">
        <v>1994</v>
      </c>
      <c r="Q363" t="s">
        <v>17</v>
      </c>
      <c r="R363" t="s">
        <v>18</v>
      </c>
      <c r="S363" t="s">
        <v>11</v>
      </c>
      <c r="T363" t="s">
        <v>12</v>
      </c>
      <c r="U363">
        <v>1059</v>
      </c>
      <c r="V363">
        <v>21079959</v>
      </c>
      <c r="W363">
        <v>5</v>
      </c>
      <c r="AO363">
        <v>1991</v>
      </c>
      <c r="AP363">
        <v>1991</v>
      </c>
      <c r="AQ363" t="s">
        <v>13</v>
      </c>
      <c r="AR363" t="s">
        <v>14</v>
      </c>
      <c r="AS363" t="s">
        <v>25</v>
      </c>
      <c r="AT363" t="s">
        <v>26</v>
      </c>
      <c r="AU363">
        <v>275856</v>
      </c>
      <c r="AV363">
        <v>8040677</v>
      </c>
      <c r="AW363">
        <v>3430.8</v>
      </c>
    </row>
    <row r="364" spans="14:49" x14ac:dyDescent="0.35">
      <c r="N364" s="3" t="str">
        <f t="shared" si="8"/>
        <v>1994Male25-34 years</v>
      </c>
      <c r="O364">
        <v>1994</v>
      </c>
      <c r="P364">
        <v>1994</v>
      </c>
      <c r="Q364" t="s">
        <v>17</v>
      </c>
      <c r="R364" t="s">
        <v>18</v>
      </c>
      <c r="S364" t="s">
        <v>13</v>
      </c>
      <c r="T364" t="s">
        <v>14</v>
      </c>
      <c r="U364">
        <v>5295</v>
      </c>
      <c r="V364">
        <v>21249595</v>
      </c>
      <c r="W364">
        <v>24.9</v>
      </c>
      <c r="AO364">
        <v>1991</v>
      </c>
      <c r="AP364">
        <v>1991</v>
      </c>
      <c r="AQ364" t="s">
        <v>13</v>
      </c>
      <c r="AR364" t="s">
        <v>14</v>
      </c>
      <c r="AS364" t="s">
        <v>27</v>
      </c>
      <c r="AT364" t="s">
        <v>28</v>
      </c>
      <c r="AU364">
        <v>298950</v>
      </c>
      <c r="AV364">
        <v>3886874</v>
      </c>
      <c r="AW364">
        <v>7691.3</v>
      </c>
    </row>
    <row r="365" spans="14:49" x14ac:dyDescent="0.35">
      <c r="N365" s="3" t="str">
        <f t="shared" si="8"/>
        <v>1994Female35-44 years</v>
      </c>
      <c r="O365">
        <v>1994</v>
      </c>
      <c r="P365">
        <v>1994</v>
      </c>
      <c r="Q365" t="s">
        <v>19</v>
      </c>
      <c r="R365" t="s">
        <v>20</v>
      </c>
      <c r="S365" t="s">
        <v>11</v>
      </c>
      <c r="T365" t="s">
        <v>12</v>
      </c>
      <c r="U365">
        <v>1405</v>
      </c>
      <c r="V365">
        <v>21083565</v>
      </c>
      <c r="W365">
        <v>6.7</v>
      </c>
      <c r="AO365">
        <v>1991</v>
      </c>
      <c r="AP365">
        <v>1991</v>
      </c>
      <c r="AQ365" t="s">
        <v>13</v>
      </c>
      <c r="AR365" t="s">
        <v>14</v>
      </c>
      <c r="AS365" t="s">
        <v>29</v>
      </c>
      <c r="AT365" t="s">
        <v>30</v>
      </c>
      <c r="AU365">
        <v>156823</v>
      </c>
      <c r="AV365">
        <v>883004</v>
      </c>
      <c r="AW365">
        <v>17760.2</v>
      </c>
    </row>
    <row r="366" spans="14:49" x14ac:dyDescent="0.35">
      <c r="N366" s="3" t="str">
        <f t="shared" si="8"/>
        <v>1994Male35-44 years</v>
      </c>
      <c r="O366">
        <v>1994</v>
      </c>
      <c r="P366">
        <v>1994</v>
      </c>
      <c r="Q366" t="s">
        <v>19</v>
      </c>
      <c r="R366" t="s">
        <v>20</v>
      </c>
      <c r="S366" t="s">
        <v>13</v>
      </c>
      <c r="T366" t="s">
        <v>14</v>
      </c>
      <c r="U366">
        <v>4970</v>
      </c>
      <c r="V366">
        <v>20735301</v>
      </c>
      <c r="W366">
        <v>24</v>
      </c>
      <c r="AO366">
        <v>1991</v>
      </c>
      <c r="AP366">
        <v>1991</v>
      </c>
      <c r="AQ366" t="s">
        <v>13</v>
      </c>
      <c r="AR366" t="s">
        <v>14</v>
      </c>
      <c r="AS366" t="s">
        <v>31</v>
      </c>
      <c r="AT366" t="s">
        <v>32</v>
      </c>
      <c r="AU366">
        <v>437</v>
      </c>
      <c r="AV366" t="s">
        <v>33</v>
      </c>
      <c r="AW366" t="s">
        <v>33</v>
      </c>
    </row>
    <row r="367" spans="14:49" x14ac:dyDescent="0.35">
      <c r="N367" s="3" t="str">
        <f t="shared" si="8"/>
        <v>1994Female45-54 years</v>
      </c>
      <c r="O367">
        <v>1994</v>
      </c>
      <c r="P367">
        <v>1994</v>
      </c>
      <c r="Q367" t="s">
        <v>21</v>
      </c>
      <c r="R367" t="s">
        <v>22</v>
      </c>
      <c r="S367" t="s">
        <v>11</v>
      </c>
      <c r="T367" t="s">
        <v>12</v>
      </c>
      <c r="U367">
        <v>1067</v>
      </c>
      <c r="V367">
        <v>15396122</v>
      </c>
      <c r="W367">
        <v>6.9</v>
      </c>
      <c r="AO367">
        <v>1992</v>
      </c>
      <c r="AP367">
        <v>1992</v>
      </c>
      <c r="AQ367" t="s">
        <v>11</v>
      </c>
      <c r="AR367" t="s">
        <v>12</v>
      </c>
      <c r="AS367" t="s">
        <v>167</v>
      </c>
      <c r="AT367">
        <v>1</v>
      </c>
      <c r="AU367">
        <v>15083</v>
      </c>
      <c r="AV367">
        <v>1982917</v>
      </c>
      <c r="AW367">
        <v>760.6</v>
      </c>
    </row>
    <row r="368" spans="14:49" x14ac:dyDescent="0.35">
      <c r="N368" s="3" t="str">
        <f t="shared" si="8"/>
        <v>1994Male45-54 years</v>
      </c>
      <c r="O368">
        <v>1994</v>
      </c>
      <c r="P368">
        <v>1994</v>
      </c>
      <c r="Q368" t="s">
        <v>21</v>
      </c>
      <c r="R368" t="s">
        <v>22</v>
      </c>
      <c r="S368" t="s">
        <v>13</v>
      </c>
      <c r="T368" t="s">
        <v>14</v>
      </c>
      <c r="U368">
        <v>3229</v>
      </c>
      <c r="V368">
        <v>14756639</v>
      </c>
      <c r="W368">
        <v>21.9</v>
      </c>
      <c r="AO368">
        <v>1992</v>
      </c>
      <c r="AP368">
        <v>1992</v>
      </c>
      <c r="AQ368" t="s">
        <v>11</v>
      </c>
      <c r="AR368" t="s">
        <v>12</v>
      </c>
      <c r="AS368" t="s">
        <v>168</v>
      </c>
      <c r="AT368" s="1">
        <v>44200</v>
      </c>
      <c r="AU368">
        <v>2955</v>
      </c>
      <c r="AV368">
        <v>7595372</v>
      </c>
      <c r="AW368">
        <v>38.9</v>
      </c>
    </row>
    <row r="369" spans="14:49" x14ac:dyDescent="0.35">
      <c r="N369" s="3" t="str">
        <f t="shared" si="8"/>
        <v>1994Female55-64 years</v>
      </c>
      <c r="O369">
        <v>1994</v>
      </c>
      <c r="P369">
        <v>1994</v>
      </c>
      <c r="Q369" t="s">
        <v>23</v>
      </c>
      <c r="R369" t="s">
        <v>24</v>
      </c>
      <c r="S369" t="s">
        <v>11</v>
      </c>
      <c r="T369" t="s">
        <v>12</v>
      </c>
      <c r="U369">
        <v>614</v>
      </c>
      <c r="V369">
        <v>11088628</v>
      </c>
      <c r="W369">
        <v>5.5</v>
      </c>
      <c r="AO369">
        <v>1992</v>
      </c>
      <c r="AP369">
        <v>1992</v>
      </c>
      <c r="AQ369" t="s">
        <v>11</v>
      </c>
      <c r="AR369" t="s">
        <v>12</v>
      </c>
      <c r="AS369" t="s">
        <v>122</v>
      </c>
      <c r="AT369" s="1">
        <v>44325</v>
      </c>
      <c r="AU369">
        <v>1508</v>
      </c>
      <c r="AV369">
        <v>8995027</v>
      </c>
      <c r="AW369">
        <v>16.8</v>
      </c>
    </row>
    <row r="370" spans="14:49" x14ac:dyDescent="0.35">
      <c r="N370" s="3" t="str">
        <f t="shared" si="8"/>
        <v>1994Male55-64 years</v>
      </c>
      <c r="O370">
        <v>1994</v>
      </c>
      <c r="P370">
        <v>1994</v>
      </c>
      <c r="Q370" t="s">
        <v>23</v>
      </c>
      <c r="R370" t="s">
        <v>24</v>
      </c>
      <c r="S370" t="s">
        <v>13</v>
      </c>
      <c r="T370" t="s">
        <v>14</v>
      </c>
      <c r="U370">
        <v>2198</v>
      </c>
      <c r="V370">
        <v>10070509</v>
      </c>
      <c r="W370">
        <v>21.8</v>
      </c>
      <c r="AO370">
        <v>1992</v>
      </c>
      <c r="AP370">
        <v>1992</v>
      </c>
      <c r="AQ370" t="s">
        <v>11</v>
      </c>
      <c r="AR370" t="s">
        <v>12</v>
      </c>
      <c r="AS370" t="s">
        <v>124</v>
      </c>
      <c r="AT370" s="1">
        <v>44483</v>
      </c>
      <c r="AU370">
        <v>1605</v>
      </c>
      <c r="AV370">
        <v>8897292</v>
      </c>
      <c r="AW370">
        <v>18</v>
      </c>
    </row>
    <row r="371" spans="14:49" x14ac:dyDescent="0.35">
      <c r="N371" s="3" t="str">
        <f t="shared" si="8"/>
        <v>1994Female65-74 years</v>
      </c>
      <c r="O371">
        <v>1994</v>
      </c>
      <c r="P371">
        <v>1994</v>
      </c>
      <c r="Q371" t="s">
        <v>25</v>
      </c>
      <c r="R371" t="s">
        <v>26</v>
      </c>
      <c r="S371" t="s">
        <v>11</v>
      </c>
      <c r="T371" t="s">
        <v>12</v>
      </c>
      <c r="U371">
        <v>565</v>
      </c>
      <c r="V371">
        <v>10458903</v>
      </c>
      <c r="W371">
        <v>5.4</v>
      </c>
      <c r="AO371">
        <v>1992</v>
      </c>
      <c r="AP371">
        <v>1992</v>
      </c>
      <c r="AQ371" t="s">
        <v>11</v>
      </c>
      <c r="AR371" t="s">
        <v>12</v>
      </c>
      <c r="AS371" t="s">
        <v>125</v>
      </c>
      <c r="AT371" t="s">
        <v>126</v>
      </c>
      <c r="AU371">
        <v>3664</v>
      </c>
      <c r="AV371">
        <v>8388570</v>
      </c>
      <c r="AW371">
        <v>43.7</v>
      </c>
    </row>
    <row r="372" spans="14:49" x14ac:dyDescent="0.35">
      <c r="N372" s="3" t="str">
        <f t="shared" si="8"/>
        <v>1994Male65-74 years</v>
      </c>
      <c r="O372">
        <v>1994</v>
      </c>
      <c r="P372">
        <v>1994</v>
      </c>
      <c r="Q372" t="s">
        <v>25</v>
      </c>
      <c r="R372" t="s">
        <v>26</v>
      </c>
      <c r="S372" t="s">
        <v>13</v>
      </c>
      <c r="T372" t="s">
        <v>14</v>
      </c>
      <c r="U372">
        <v>2300</v>
      </c>
      <c r="V372">
        <v>8330888</v>
      </c>
      <c r="W372">
        <v>27.6</v>
      </c>
      <c r="AO372">
        <v>1992</v>
      </c>
      <c r="AP372">
        <v>1992</v>
      </c>
      <c r="AQ372" t="s">
        <v>11</v>
      </c>
      <c r="AR372" t="s">
        <v>12</v>
      </c>
      <c r="AS372" t="s">
        <v>127</v>
      </c>
      <c r="AT372" t="s">
        <v>128</v>
      </c>
      <c r="AU372">
        <v>4677</v>
      </c>
      <c r="AV372">
        <v>9416575</v>
      </c>
      <c r="AW372">
        <v>49.7</v>
      </c>
    </row>
    <row r="373" spans="14:49" x14ac:dyDescent="0.35">
      <c r="N373" s="3" t="str">
        <f t="shared" si="8"/>
        <v>1994Female75-84 years</v>
      </c>
      <c r="O373">
        <v>1994</v>
      </c>
      <c r="P373">
        <v>1994</v>
      </c>
      <c r="Q373" t="s">
        <v>27</v>
      </c>
      <c r="R373" t="s">
        <v>28</v>
      </c>
      <c r="S373" t="s">
        <v>11</v>
      </c>
      <c r="T373" t="s">
        <v>12</v>
      </c>
      <c r="U373">
        <v>356</v>
      </c>
      <c r="V373">
        <v>6784095</v>
      </c>
      <c r="W373">
        <v>5.2</v>
      </c>
      <c r="AO373">
        <v>1992</v>
      </c>
      <c r="AP373">
        <v>1992</v>
      </c>
      <c r="AQ373" t="s">
        <v>11</v>
      </c>
      <c r="AR373" t="s">
        <v>12</v>
      </c>
      <c r="AS373" t="s">
        <v>17</v>
      </c>
      <c r="AT373" t="s">
        <v>18</v>
      </c>
      <c r="AU373">
        <v>15586</v>
      </c>
      <c r="AV373">
        <v>21438678</v>
      </c>
      <c r="AW373">
        <v>72.7</v>
      </c>
    </row>
    <row r="374" spans="14:49" x14ac:dyDescent="0.35">
      <c r="N374" s="3" t="str">
        <f t="shared" si="8"/>
        <v>1994Male75-84 years</v>
      </c>
      <c r="O374">
        <v>1994</v>
      </c>
      <c r="P374">
        <v>1994</v>
      </c>
      <c r="Q374" t="s">
        <v>27</v>
      </c>
      <c r="R374" t="s">
        <v>28</v>
      </c>
      <c r="S374" t="s">
        <v>13</v>
      </c>
      <c r="T374" t="s">
        <v>14</v>
      </c>
      <c r="U374">
        <v>1976</v>
      </c>
      <c r="V374">
        <v>4195885</v>
      </c>
      <c r="W374">
        <v>47.1</v>
      </c>
      <c r="AO374">
        <v>1992</v>
      </c>
      <c r="AP374">
        <v>1992</v>
      </c>
      <c r="AQ374" t="s">
        <v>11</v>
      </c>
      <c r="AR374" t="s">
        <v>12</v>
      </c>
      <c r="AS374" t="s">
        <v>19</v>
      </c>
      <c r="AT374" t="s">
        <v>20</v>
      </c>
      <c r="AU374">
        <v>28295</v>
      </c>
      <c r="AV374">
        <v>20173674</v>
      </c>
      <c r="AW374">
        <v>140.30000000000001</v>
      </c>
    </row>
    <row r="375" spans="14:49" x14ac:dyDescent="0.35">
      <c r="N375" s="3" t="str">
        <f t="shared" si="8"/>
        <v>1994Female85+ years</v>
      </c>
      <c r="O375">
        <v>1994</v>
      </c>
      <c r="P375">
        <v>1994</v>
      </c>
      <c r="Q375" t="s">
        <v>29</v>
      </c>
      <c r="R375" t="s">
        <v>30</v>
      </c>
      <c r="S375" t="s">
        <v>11</v>
      </c>
      <c r="T375" t="s">
        <v>12</v>
      </c>
      <c r="U375">
        <v>158</v>
      </c>
      <c r="V375">
        <v>2574808</v>
      </c>
      <c r="W375">
        <v>6.1</v>
      </c>
      <c r="AO375">
        <v>1992</v>
      </c>
      <c r="AP375">
        <v>1992</v>
      </c>
      <c r="AQ375" t="s">
        <v>11</v>
      </c>
      <c r="AR375" t="s">
        <v>12</v>
      </c>
      <c r="AS375" t="s">
        <v>21</v>
      </c>
      <c r="AT375" t="s">
        <v>22</v>
      </c>
      <c r="AU375">
        <v>45759</v>
      </c>
      <c r="AV375">
        <v>14075709</v>
      </c>
      <c r="AW375">
        <v>325.10000000000002</v>
      </c>
    </row>
    <row r="376" spans="14:49" x14ac:dyDescent="0.35">
      <c r="N376" s="3" t="str">
        <f t="shared" si="8"/>
        <v>1994Male85+ years</v>
      </c>
      <c r="O376">
        <v>1994</v>
      </c>
      <c r="P376">
        <v>1994</v>
      </c>
      <c r="Q376" t="s">
        <v>29</v>
      </c>
      <c r="R376" t="s">
        <v>30</v>
      </c>
      <c r="S376" t="s">
        <v>13</v>
      </c>
      <c r="T376" t="s">
        <v>14</v>
      </c>
      <c r="U376">
        <v>653</v>
      </c>
      <c r="V376">
        <v>986224</v>
      </c>
      <c r="W376">
        <v>66.2</v>
      </c>
      <c r="AO376">
        <v>1992</v>
      </c>
      <c r="AP376">
        <v>1992</v>
      </c>
      <c r="AQ376" t="s">
        <v>11</v>
      </c>
      <c r="AR376" t="s">
        <v>12</v>
      </c>
      <c r="AS376" t="s">
        <v>23</v>
      </c>
      <c r="AT376" t="s">
        <v>24</v>
      </c>
      <c r="AU376">
        <v>94111</v>
      </c>
      <c r="AV376">
        <v>11040886</v>
      </c>
      <c r="AW376">
        <v>852.4</v>
      </c>
    </row>
    <row r="377" spans="14:49" x14ac:dyDescent="0.35">
      <c r="N377" s="3" t="str">
        <f t="shared" si="8"/>
        <v>1994FemaleNot Stated</v>
      </c>
      <c r="O377">
        <v>1994</v>
      </c>
      <c r="P377">
        <v>1994</v>
      </c>
      <c r="Q377" t="s">
        <v>31</v>
      </c>
      <c r="R377" t="s">
        <v>32</v>
      </c>
      <c r="S377" t="s">
        <v>11</v>
      </c>
      <c r="T377" t="s">
        <v>12</v>
      </c>
      <c r="U377">
        <v>2</v>
      </c>
      <c r="V377" t="s">
        <v>33</v>
      </c>
      <c r="W377" t="s">
        <v>33</v>
      </c>
      <c r="AO377">
        <v>1992</v>
      </c>
      <c r="AP377">
        <v>1992</v>
      </c>
      <c r="AQ377" t="s">
        <v>11</v>
      </c>
      <c r="AR377" t="s">
        <v>12</v>
      </c>
      <c r="AS377" t="s">
        <v>25</v>
      </c>
      <c r="AT377" t="s">
        <v>26</v>
      </c>
      <c r="AU377">
        <v>203751</v>
      </c>
      <c r="AV377">
        <v>10341223</v>
      </c>
      <c r="AW377">
        <v>1970.3</v>
      </c>
    </row>
    <row r="378" spans="14:49" x14ac:dyDescent="0.35">
      <c r="N378" s="3" t="str">
        <f t="shared" si="8"/>
        <v>1994MaleNot Stated</v>
      </c>
      <c r="O378">
        <v>1994</v>
      </c>
      <c r="P378">
        <v>1994</v>
      </c>
      <c r="Q378" t="s">
        <v>31</v>
      </c>
      <c r="R378" t="s">
        <v>32</v>
      </c>
      <c r="S378" t="s">
        <v>13</v>
      </c>
      <c r="T378" t="s">
        <v>14</v>
      </c>
      <c r="U378">
        <v>17</v>
      </c>
      <c r="V378" t="s">
        <v>33</v>
      </c>
      <c r="W378" t="s">
        <v>33</v>
      </c>
      <c r="AO378">
        <v>1992</v>
      </c>
      <c r="AP378">
        <v>1992</v>
      </c>
      <c r="AQ378" t="s">
        <v>11</v>
      </c>
      <c r="AR378" t="s">
        <v>12</v>
      </c>
      <c r="AS378" t="s">
        <v>27</v>
      </c>
      <c r="AT378" t="s">
        <v>28</v>
      </c>
      <c r="AU378">
        <v>309955</v>
      </c>
      <c r="AV378">
        <v>6562650</v>
      </c>
      <c r="AW378">
        <v>4723</v>
      </c>
    </row>
    <row r="379" spans="14:49" x14ac:dyDescent="0.35">
      <c r="N379" s="3" t="str">
        <f t="shared" si="8"/>
        <v>1995Male5-9 years</v>
      </c>
      <c r="O379">
        <v>1995</v>
      </c>
      <c r="P379">
        <v>1995</v>
      </c>
      <c r="Q379" t="s">
        <v>122</v>
      </c>
      <c r="R379" s="1">
        <v>44325</v>
      </c>
      <c r="S379" t="s">
        <v>13</v>
      </c>
      <c r="T379" t="s">
        <v>14</v>
      </c>
      <c r="U379">
        <v>7</v>
      </c>
      <c r="V379">
        <v>9953142</v>
      </c>
      <c r="W379" t="s">
        <v>129</v>
      </c>
      <c r="AO379">
        <v>1992</v>
      </c>
      <c r="AP379">
        <v>1992</v>
      </c>
      <c r="AQ379" t="s">
        <v>11</v>
      </c>
      <c r="AR379" t="s">
        <v>12</v>
      </c>
      <c r="AS379" t="s">
        <v>29</v>
      </c>
      <c r="AT379" t="s">
        <v>30</v>
      </c>
      <c r="AU379">
        <v>326210</v>
      </c>
      <c r="AV379">
        <v>2399037</v>
      </c>
      <c r="AW379">
        <v>13597.5</v>
      </c>
    </row>
    <row r="380" spans="14:49" x14ac:dyDescent="0.35">
      <c r="N380" s="3" t="str">
        <f t="shared" si="8"/>
        <v>1995Female10-14 years</v>
      </c>
      <c r="O380">
        <v>1995</v>
      </c>
      <c r="P380">
        <v>1995</v>
      </c>
      <c r="Q380" t="s">
        <v>124</v>
      </c>
      <c r="R380" s="1">
        <v>44483</v>
      </c>
      <c r="S380" t="s">
        <v>11</v>
      </c>
      <c r="T380" t="s">
        <v>12</v>
      </c>
      <c r="U380">
        <v>77</v>
      </c>
      <c r="V380">
        <v>9366209</v>
      </c>
      <c r="W380">
        <v>0.8</v>
      </c>
      <c r="AO380">
        <v>1992</v>
      </c>
      <c r="AP380">
        <v>1992</v>
      </c>
      <c r="AQ380" t="s">
        <v>11</v>
      </c>
      <c r="AR380" t="s">
        <v>12</v>
      </c>
      <c r="AS380" t="s">
        <v>31</v>
      </c>
      <c r="AT380" t="s">
        <v>32</v>
      </c>
      <c r="AU380">
        <v>118</v>
      </c>
      <c r="AV380" t="s">
        <v>33</v>
      </c>
      <c r="AW380" t="s">
        <v>33</v>
      </c>
    </row>
    <row r="381" spans="14:49" x14ac:dyDescent="0.35">
      <c r="N381" s="3" t="str">
        <f t="shared" si="8"/>
        <v>1995Male10-14 years</v>
      </c>
      <c r="O381">
        <v>1995</v>
      </c>
      <c r="P381">
        <v>1995</v>
      </c>
      <c r="Q381" t="s">
        <v>124</v>
      </c>
      <c r="R381" s="1">
        <v>44483</v>
      </c>
      <c r="S381" t="s">
        <v>13</v>
      </c>
      <c r="T381" t="s">
        <v>14</v>
      </c>
      <c r="U381">
        <v>253</v>
      </c>
      <c r="V381">
        <v>9840840</v>
      </c>
      <c r="W381">
        <v>2.6</v>
      </c>
      <c r="AO381">
        <v>1992</v>
      </c>
      <c r="AP381">
        <v>1992</v>
      </c>
      <c r="AQ381" t="s">
        <v>13</v>
      </c>
      <c r="AR381" t="s">
        <v>14</v>
      </c>
      <c r="AS381" t="s">
        <v>167</v>
      </c>
      <c r="AT381">
        <v>1</v>
      </c>
      <c r="AU381">
        <v>19545</v>
      </c>
      <c r="AV381">
        <v>2082097</v>
      </c>
      <c r="AW381">
        <v>938.7</v>
      </c>
    </row>
    <row r="382" spans="14:49" x14ac:dyDescent="0.35">
      <c r="N382" s="3" t="str">
        <f t="shared" si="8"/>
        <v>1995Female15-19 years</v>
      </c>
      <c r="O382">
        <v>1995</v>
      </c>
      <c r="P382">
        <v>1995</v>
      </c>
      <c r="Q382" t="s">
        <v>125</v>
      </c>
      <c r="R382" t="s">
        <v>126</v>
      </c>
      <c r="S382" t="s">
        <v>11</v>
      </c>
      <c r="T382" t="s">
        <v>12</v>
      </c>
      <c r="U382">
        <v>274</v>
      </c>
      <c r="V382">
        <v>8929131</v>
      </c>
      <c r="W382">
        <v>3.1</v>
      </c>
      <c r="AO382">
        <v>1992</v>
      </c>
      <c r="AP382">
        <v>1992</v>
      </c>
      <c r="AQ382" t="s">
        <v>13</v>
      </c>
      <c r="AR382" t="s">
        <v>14</v>
      </c>
      <c r="AS382" t="s">
        <v>168</v>
      </c>
      <c r="AT382" s="1">
        <v>44200</v>
      </c>
      <c r="AU382">
        <v>3809</v>
      </c>
      <c r="AV382">
        <v>7959894</v>
      </c>
      <c r="AW382">
        <v>47.9</v>
      </c>
    </row>
    <row r="383" spans="14:49" x14ac:dyDescent="0.35">
      <c r="N383" s="3" t="str">
        <f t="shared" si="8"/>
        <v>1995Male15-19 years</v>
      </c>
      <c r="O383">
        <v>1995</v>
      </c>
      <c r="P383">
        <v>1995</v>
      </c>
      <c r="Q383" t="s">
        <v>125</v>
      </c>
      <c r="R383" t="s">
        <v>126</v>
      </c>
      <c r="S383" t="s">
        <v>13</v>
      </c>
      <c r="T383" t="s">
        <v>14</v>
      </c>
      <c r="U383">
        <v>1616</v>
      </c>
      <c r="V383">
        <v>9444867</v>
      </c>
      <c r="W383">
        <v>17.100000000000001</v>
      </c>
      <c r="AO383">
        <v>1992</v>
      </c>
      <c r="AP383">
        <v>1992</v>
      </c>
      <c r="AQ383" t="s">
        <v>13</v>
      </c>
      <c r="AR383" t="s">
        <v>14</v>
      </c>
      <c r="AS383" t="s">
        <v>122</v>
      </c>
      <c r="AT383" s="1">
        <v>44325</v>
      </c>
      <c r="AU383">
        <v>2231</v>
      </c>
      <c r="AV383">
        <v>9436077</v>
      </c>
      <c r="AW383">
        <v>23.6</v>
      </c>
    </row>
    <row r="384" spans="14:49" x14ac:dyDescent="0.35">
      <c r="N384" s="3" t="str">
        <f t="shared" si="8"/>
        <v>1995Female20-24 years</v>
      </c>
      <c r="O384">
        <v>1995</v>
      </c>
      <c r="P384">
        <v>1995</v>
      </c>
      <c r="Q384" t="s">
        <v>127</v>
      </c>
      <c r="R384" t="s">
        <v>128</v>
      </c>
      <c r="S384" t="s">
        <v>11</v>
      </c>
      <c r="T384" t="s">
        <v>12</v>
      </c>
      <c r="U384">
        <v>378</v>
      </c>
      <c r="V384">
        <v>8985933</v>
      </c>
      <c r="W384">
        <v>4.2</v>
      </c>
      <c r="AO384">
        <v>1992</v>
      </c>
      <c r="AP384">
        <v>1992</v>
      </c>
      <c r="AQ384" t="s">
        <v>13</v>
      </c>
      <c r="AR384" t="s">
        <v>14</v>
      </c>
      <c r="AS384" t="s">
        <v>124</v>
      </c>
      <c r="AT384" s="1">
        <v>44483</v>
      </c>
      <c r="AU384">
        <v>2849</v>
      </c>
      <c r="AV384">
        <v>9348471</v>
      </c>
      <c r="AW384">
        <v>30.5</v>
      </c>
    </row>
    <row r="385" spans="14:49" x14ac:dyDescent="0.35">
      <c r="N385" s="3" t="str">
        <f t="shared" si="8"/>
        <v>1995Male20-24 years</v>
      </c>
      <c r="O385">
        <v>1995</v>
      </c>
      <c r="P385">
        <v>1995</v>
      </c>
      <c r="Q385" t="s">
        <v>127</v>
      </c>
      <c r="R385" t="s">
        <v>128</v>
      </c>
      <c r="S385" t="s">
        <v>13</v>
      </c>
      <c r="T385" t="s">
        <v>14</v>
      </c>
      <c r="U385">
        <v>2516</v>
      </c>
      <c r="V385">
        <v>9314281</v>
      </c>
      <c r="W385">
        <v>27</v>
      </c>
      <c r="AO385">
        <v>1992</v>
      </c>
      <c r="AP385">
        <v>1992</v>
      </c>
      <c r="AQ385" t="s">
        <v>13</v>
      </c>
      <c r="AR385" t="s">
        <v>14</v>
      </c>
      <c r="AS385" t="s">
        <v>125</v>
      </c>
      <c r="AT385" t="s">
        <v>126</v>
      </c>
      <c r="AU385">
        <v>10747</v>
      </c>
      <c r="AV385">
        <v>8857670</v>
      </c>
      <c r="AW385">
        <v>121.3</v>
      </c>
    </row>
    <row r="386" spans="14:49" x14ac:dyDescent="0.35">
      <c r="N386" s="3" t="str">
        <f t="shared" si="8"/>
        <v>1995Female25-34 years</v>
      </c>
      <c r="O386">
        <v>1995</v>
      </c>
      <c r="P386">
        <v>1995</v>
      </c>
      <c r="Q386" t="s">
        <v>17</v>
      </c>
      <c r="R386" t="s">
        <v>18</v>
      </c>
      <c r="S386" t="s">
        <v>11</v>
      </c>
      <c r="T386" t="s">
        <v>12</v>
      </c>
      <c r="U386">
        <v>1058</v>
      </c>
      <c r="V386">
        <v>20930892</v>
      </c>
      <c r="W386">
        <v>5.0999999999999996</v>
      </c>
      <c r="AO386">
        <v>1992</v>
      </c>
      <c r="AP386">
        <v>1992</v>
      </c>
      <c r="AQ386" t="s">
        <v>13</v>
      </c>
      <c r="AR386" t="s">
        <v>14</v>
      </c>
      <c r="AS386" t="s">
        <v>127</v>
      </c>
      <c r="AT386" t="s">
        <v>128</v>
      </c>
      <c r="AU386">
        <v>15460</v>
      </c>
      <c r="AV386">
        <v>9771427</v>
      </c>
      <c r="AW386">
        <v>158.19999999999999</v>
      </c>
    </row>
    <row r="387" spans="14:49" x14ac:dyDescent="0.35">
      <c r="N387" s="3" t="str">
        <f t="shared" si="8"/>
        <v>1995Male25-34 years</v>
      </c>
      <c r="O387">
        <v>1995</v>
      </c>
      <c r="P387">
        <v>1995</v>
      </c>
      <c r="Q387" t="s">
        <v>17</v>
      </c>
      <c r="R387" t="s">
        <v>18</v>
      </c>
      <c r="S387" t="s">
        <v>13</v>
      </c>
      <c r="T387" t="s">
        <v>14</v>
      </c>
      <c r="U387">
        <v>5234</v>
      </c>
      <c r="V387">
        <v>21121231</v>
      </c>
      <c r="W387">
        <v>24.8</v>
      </c>
      <c r="AO387">
        <v>1992</v>
      </c>
      <c r="AP387">
        <v>1992</v>
      </c>
      <c r="AQ387" t="s">
        <v>13</v>
      </c>
      <c r="AR387" t="s">
        <v>14</v>
      </c>
      <c r="AS387" t="s">
        <v>17</v>
      </c>
      <c r="AT387" t="s">
        <v>18</v>
      </c>
      <c r="AU387">
        <v>42895</v>
      </c>
      <c r="AV387">
        <v>21558292</v>
      </c>
      <c r="AW387">
        <v>199</v>
      </c>
    </row>
    <row r="388" spans="14:49" x14ac:dyDescent="0.35">
      <c r="N388" s="3" t="str">
        <f t="shared" ref="N388:N451" si="9">O388&amp;S388&amp;Q388</f>
        <v>1995Female35-44 years</v>
      </c>
      <c r="O388">
        <v>1995</v>
      </c>
      <c r="P388">
        <v>1995</v>
      </c>
      <c r="Q388" t="s">
        <v>19</v>
      </c>
      <c r="R388" t="s">
        <v>20</v>
      </c>
      <c r="S388" t="s">
        <v>11</v>
      </c>
      <c r="T388" t="s">
        <v>12</v>
      </c>
      <c r="U388">
        <v>1387</v>
      </c>
      <c r="V388">
        <v>21521809</v>
      </c>
      <c r="W388">
        <v>6.4</v>
      </c>
      <c r="AO388">
        <v>1992</v>
      </c>
      <c r="AP388">
        <v>1992</v>
      </c>
      <c r="AQ388" t="s">
        <v>13</v>
      </c>
      <c r="AR388" t="s">
        <v>14</v>
      </c>
      <c r="AS388" t="s">
        <v>19</v>
      </c>
      <c r="AT388" t="s">
        <v>20</v>
      </c>
      <c r="AU388">
        <v>62995</v>
      </c>
      <c r="AV388">
        <v>19802660</v>
      </c>
      <c r="AW388">
        <v>318.10000000000002</v>
      </c>
    </row>
    <row r="389" spans="14:49" x14ac:dyDescent="0.35">
      <c r="N389" s="3" t="str">
        <f t="shared" si="9"/>
        <v>1995Male35-44 years</v>
      </c>
      <c r="O389">
        <v>1995</v>
      </c>
      <c r="P389">
        <v>1995</v>
      </c>
      <c r="Q389" t="s">
        <v>19</v>
      </c>
      <c r="R389" t="s">
        <v>20</v>
      </c>
      <c r="S389" t="s">
        <v>13</v>
      </c>
      <c r="T389" t="s">
        <v>14</v>
      </c>
      <c r="U389">
        <v>5080</v>
      </c>
      <c r="V389">
        <v>21188959</v>
      </c>
      <c r="W389">
        <v>24</v>
      </c>
      <c r="AO389">
        <v>1992</v>
      </c>
      <c r="AP389">
        <v>1992</v>
      </c>
      <c r="AQ389" t="s">
        <v>13</v>
      </c>
      <c r="AR389" t="s">
        <v>14</v>
      </c>
      <c r="AS389" t="s">
        <v>21</v>
      </c>
      <c r="AT389" t="s">
        <v>22</v>
      </c>
      <c r="AU389">
        <v>79271</v>
      </c>
      <c r="AV389">
        <v>13472009</v>
      </c>
      <c r="AW389">
        <v>588.4</v>
      </c>
    </row>
    <row r="390" spans="14:49" x14ac:dyDescent="0.35">
      <c r="N390" s="3" t="str">
        <f t="shared" si="9"/>
        <v>1995Female45-54 years</v>
      </c>
      <c r="O390">
        <v>1995</v>
      </c>
      <c r="P390">
        <v>1995</v>
      </c>
      <c r="Q390" t="s">
        <v>21</v>
      </c>
      <c r="R390" t="s">
        <v>22</v>
      </c>
      <c r="S390" t="s">
        <v>11</v>
      </c>
      <c r="T390" t="s">
        <v>12</v>
      </c>
      <c r="U390">
        <v>1067</v>
      </c>
      <c r="V390">
        <v>16066641</v>
      </c>
      <c r="W390">
        <v>6.6</v>
      </c>
      <c r="AO390">
        <v>1992</v>
      </c>
      <c r="AP390">
        <v>1992</v>
      </c>
      <c r="AQ390" t="s">
        <v>13</v>
      </c>
      <c r="AR390" t="s">
        <v>14</v>
      </c>
      <c r="AS390" t="s">
        <v>23</v>
      </c>
      <c r="AT390" t="s">
        <v>24</v>
      </c>
      <c r="AU390">
        <v>146880</v>
      </c>
      <c r="AV390">
        <v>9957172</v>
      </c>
      <c r="AW390">
        <v>1475.1</v>
      </c>
    </row>
    <row r="391" spans="14:49" x14ac:dyDescent="0.35">
      <c r="N391" s="3" t="str">
        <f t="shared" si="9"/>
        <v>1995Male45-54 years</v>
      </c>
      <c r="O391">
        <v>1995</v>
      </c>
      <c r="P391">
        <v>1995</v>
      </c>
      <c r="Q391" t="s">
        <v>21</v>
      </c>
      <c r="R391" t="s">
        <v>22</v>
      </c>
      <c r="S391" t="s">
        <v>13</v>
      </c>
      <c r="T391" t="s">
        <v>14</v>
      </c>
      <c r="U391">
        <v>3465</v>
      </c>
      <c r="V391">
        <v>15413598</v>
      </c>
      <c r="W391">
        <v>22.5</v>
      </c>
      <c r="AO391">
        <v>1992</v>
      </c>
      <c r="AP391">
        <v>1992</v>
      </c>
      <c r="AQ391" t="s">
        <v>13</v>
      </c>
      <c r="AR391" t="s">
        <v>14</v>
      </c>
      <c r="AS391" t="s">
        <v>25</v>
      </c>
      <c r="AT391" t="s">
        <v>26</v>
      </c>
      <c r="AU391">
        <v>274165</v>
      </c>
      <c r="AV391">
        <v>8144796</v>
      </c>
      <c r="AW391">
        <v>3366.1</v>
      </c>
    </row>
    <row r="392" spans="14:49" x14ac:dyDescent="0.35">
      <c r="N392" s="3" t="str">
        <f t="shared" si="9"/>
        <v>1995Female55-64 years</v>
      </c>
      <c r="O392">
        <v>1995</v>
      </c>
      <c r="P392">
        <v>1995</v>
      </c>
      <c r="Q392" t="s">
        <v>23</v>
      </c>
      <c r="R392" t="s">
        <v>24</v>
      </c>
      <c r="S392" t="s">
        <v>11</v>
      </c>
      <c r="T392" t="s">
        <v>12</v>
      </c>
      <c r="U392">
        <v>590</v>
      </c>
      <c r="V392">
        <v>11161349</v>
      </c>
      <c r="W392">
        <v>5.3</v>
      </c>
      <c r="AO392">
        <v>1992</v>
      </c>
      <c r="AP392">
        <v>1992</v>
      </c>
      <c r="AQ392" t="s">
        <v>13</v>
      </c>
      <c r="AR392" t="s">
        <v>14</v>
      </c>
      <c r="AS392" t="s">
        <v>27</v>
      </c>
      <c r="AT392" t="s">
        <v>28</v>
      </c>
      <c r="AU392">
        <v>299897</v>
      </c>
      <c r="AV392">
        <v>3992665</v>
      </c>
      <c r="AW392">
        <v>7511.2</v>
      </c>
    </row>
    <row r="393" spans="14:49" x14ac:dyDescent="0.35">
      <c r="N393" s="3" t="str">
        <f t="shared" si="9"/>
        <v>1995Male55-64 years</v>
      </c>
      <c r="O393">
        <v>1995</v>
      </c>
      <c r="P393">
        <v>1995</v>
      </c>
      <c r="Q393" t="s">
        <v>23</v>
      </c>
      <c r="R393" t="s">
        <v>24</v>
      </c>
      <c r="S393" t="s">
        <v>13</v>
      </c>
      <c r="T393" t="s">
        <v>14</v>
      </c>
      <c r="U393">
        <v>2214</v>
      </c>
      <c r="V393">
        <v>10158673</v>
      </c>
      <c r="W393">
        <v>21.8</v>
      </c>
      <c r="AO393">
        <v>1992</v>
      </c>
      <c r="AP393">
        <v>1992</v>
      </c>
      <c r="AQ393" t="s">
        <v>13</v>
      </c>
      <c r="AR393" t="s">
        <v>14</v>
      </c>
      <c r="AS393" t="s">
        <v>29</v>
      </c>
      <c r="AT393" t="s">
        <v>30</v>
      </c>
      <c r="AU393">
        <v>161236</v>
      </c>
      <c r="AV393">
        <v>915623</v>
      </c>
      <c r="AW393">
        <v>17609.400000000001</v>
      </c>
    </row>
    <row r="394" spans="14:49" x14ac:dyDescent="0.35">
      <c r="N394" s="3" t="str">
        <f t="shared" si="9"/>
        <v>1995Female65-74 years</v>
      </c>
      <c r="O394">
        <v>1995</v>
      </c>
      <c r="P394">
        <v>1995</v>
      </c>
      <c r="Q394" t="s">
        <v>25</v>
      </c>
      <c r="R394" t="s">
        <v>26</v>
      </c>
      <c r="S394" t="s">
        <v>11</v>
      </c>
      <c r="T394" t="s">
        <v>12</v>
      </c>
      <c r="U394">
        <v>567</v>
      </c>
      <c r="V394">
        <v>10470931</v>
      </c>
      <c r="W394">
        <v>5.4</v>
      </c>
      <c r="AO394">
        <v>1992</v>
      </c>
      <c r="AP394">
        <v>1992</v>
      </c>
      <c r="AQ394" t="s">
        <v>13</v>
      </c>
      <c r="AR394" t="s">
        <v>14</v>
      </c>
      <c r="AS394" t="s">
        <v>31</v>
      </c>
      <c r="AT394" t="s">
        <v>32</v>
      </c>
      <c r="AU394">
        <v>356</v>
      </c>
      <c r="AV394" t="s">
        <v>33</v>
      </c>
      <c r="AW394" t="s">
        <v>33</v>
      </c>
    </row>
    <row r="395" spans="14:49" x14ac:dyDescent="0.35">
      <c r="N395" s="3" t="str">
        <f t="shared" si="9"/>
        <v>1995Male65-74 years</v>
      </c>
      <c r="O395">
        <v>1995</v>
      </c>
      <c r="P395">
        <v>1995</v>
      </c>
      <c r="Q395" t="s">
        <v>25</v>
      </c>
      <c r="R395" t="s">
        <v>26</v>
      </c>
      <c r="S395" t="s">
        <v>13</v>
      </c>
      <c r="T395" t="s">
        <v>14</v>
      </c>
      <c r="U395">
        <v>2393</v>
      </c>
      <c r="V395">
        <v>8395157</v>
      </c>
      <c r="W395">
        <v>28.5</v>
      </c>
      <c r="AO395">
        <v>1993</v>
      </c>
      <c r="AP395">
        <v>1993</v>
      </c>
      <c r="AQ395" t="s">
        <v>11</v>
      </c>
      <c r="AR395" t="s">
        <v>12</v>
      </c>
      <c r="AS395" t="s">
        <v>167</v>
      </c>
      <c r="AT395">
        <v>1</v>
      </c>
      <c r="AU395">
        <v>14507</v>
      </c>
      <c r="AV395">
        <v>1951379</v>
      </c>
      <c r="AW395">
        <v>743.4</v>
      </c>
    </row>
    <row r="396" spans="14:49" x14ac:dyDescent="0.35">
      <c r="N396" s="3" t="str">
        <f t="shared" si="9"/>
        <v>1995Female75-84 years</v>
      </c>
      <c r="O396">
        <v>1995</v>
      </c>
      <c r="P396">
        <v>1995</v>
      </c>
      <c r="Q396" t="s">
        <v>27</v>
      </c>
      <c r="R396" t="s">
        <v>28</v>
      </c>
      <c r="S396" t="s">
        <v>11</v>
      </c>
      <c r="T396" t="s">
        <v>12</v>
      </c>
      <c r="U396">
        <v>373</v>
      </c>
      <c r="V396">
        <v>6905925</v>
      </c>
      <c r="W396">
        <v>5.4</v>
      </c>
      <c r="AO396">
        <v>1993</v>
      </c>
      <c r="AP396">
        <v>1993</v>
      </c>
      <c r="AQ396" t="s">
        <v>11</v>
      </c>
      <c r="AR396" t="s">
        <v>12</v>
      </c>
      <c r="AS396" t="s">
        <v>168</v>
      </c>
      <c r="AT396" s="1">
        <v>44200</v>
      </c>
      <c r="AU396">
        <v>3074</v>
      </c>
      <c r="AV396">
        <v>7733713</v>
      </c>
      <c r="AW396">
        <v>39.700000000000003</v>
      </c>
    </row>
    <row r="397" spans="14:49" x14ac:dyDescent="0.35">
      <c r="N397" s="3" t="str">
        <f t="shared" si="9"/>
        <v>1995Male75-84 years</v>
      </c>
      <c r="O397">
        <v>1995</v>
      </c>
      <c r="P397">
        <v>1995</v>
      </c>
      <c r="Q397" t="s">
        <v>27</v>
      </c>
      <c r="R397" t="s">
        <v>28</v>
      </c>
      <c r="S397" t="s">
        <v>13</v>
      </c>
      <c r="T397" t="s">
        <v>14</v>
      </c>
      <c r="U397">
        <v>1938</v>
      </c>
      <c r="V397">
        <v>4316569</v>
      </c>
      <c r="W397">
        <v>44.9</v>
      </c>
      <c r="AO397">
        <v>1993</v>
      </c>
      <c r="AP397">
        <v>1993</v>
      </c>
      <c r="AQ397" t="s">
        <v>11</v>
      </c>
      <c r="AR397" t="s">
        <v>12</v>
      </c>
      <c r="AS397" t="s">
        <v>122</v>
      </c>
      <c r="AT397" s="1">
        <v>44325</v>
      </c>
      <c r="AU397">
        <v>1715</v>
      </c>
      <c r="AV397">
        <v>9100328</v>
      </c>
      <c r="AW397">
        <v>18.8</v>
      </c>
    </row>
    <row r="398" spans="14:49" x14ac:dyDescent="0.35">
      <c r="N398" s="3" t="str">
        <f t="shared" si="9"/>
        <v>1995Female85+ years</v>
      </c>
      <c r="O398">
        <v>1995</v>
      </c>
      <c r="P398">
        <v>1995</v>
      </c>
      <c r="Q398" t="s">
        <v>29</v>
      </c>
      <c r="R398" t="s">
        <v>30</v>
      </c>
      <c r="S398" t="s">
        <v>11</v>
      </c>
      <c r="T398" t="s">
        <v>12</v>
      </c>
      <c r="U398">
        <v>143</v>
      </c>
      <c r="V398">
        <v>2657136</v>
      </c>
      <c r="W398">
        <v>5.4</v>
      </c>
      <c r="AO398">
        <v>1993</v>
      </c>
      <c r="AP398">
        <v>1993</v>
      </c>
      <c r="AQ398" t="s">
        <v>11</v>
      </c>
      <c r="AR398" t="s">
        <v>12</v>
      </c>
      <c r="AS398" t="s">
        <v>124</v>
      </c>
      <c r="AT398" s="1">
        <v>44483</v>
      </c>
      <c r="AU398">
        <v>1736</v>
      </c>
      <c r="AV398">
        <v>9128750</v>
      </c>
      <c r="AW398">
        <v>19</v>
      </c>
    </row>
    <row r="399" spans="14:49" x14ac:dyDescent="0.35">
      <c r="N399" s="3" t="str">
        <f t="shared" si="9"/>
        <v>1995Male85+ years</v>
      </c>
      <c r="O399">
        <v>1995</v>
      </c>
      <c r="P399">
        <v>1995</v>
      </c>
      <c r="Q399" t="s">
        <v>29</v>
      </c>
      <c r="R399" t="s">
        <v>30</v>
      </c>
      <c r="S399" t="s">
        <v>13</v>
      </c>
      <c r="T399" t="s">
        <v>14</v>
      </c>
      <c r="U399">
        <v>642</v>
      </c>
      <c r="V399">
        <v>1023586</v>
      </c>
      <c r="W399">
        <v>62.7</v>
      </c>
      <c r="AO399">
        <v>1993</v>
      </c>
      <c r="AP399">
        <v>1993</v>
      </c>
      <c r="AQ399" t="s">
        <v>11</v>
      </c>
      <c r="AR399" t="s">
        <v>12</v>
      </c>
      <c r="AS399" t="s">
        <v>125</v>
      </c>
      <c r="AT399" t="s">
        <v>126</v>
      </c>
      <c r="AU399">
        <v>3834</v>
      </c>
      <c r="AV399">
        <v>8496137</v>
      </c>
      <c r="AW399">
        <v>45.1</v>
      </c>
    </row>
    <row r="400" spans="14:49" x14ac:dyDescent="0.35">
      <c r="N400" s="3" t="str">
        <f t="shared" si="9"/>
        <v>1995FemaleNot Stated</v>
      </c>
      <c r="O400">
        <v>1995</v>
      </c>
      <c r="P400">
        <v>1995</v>
      </c>
      <c r="Q400" t="s">
        <v>31</v>
      </c>
      <c r="R400" t="s">
        <v>32</v>
      </c>
      <c r="S400" t="s">
        <v>11</v>
      </c>
      <c r="T400" t="s">
        <v>12</v>
      </c>
      <c r="U400">
        <v>1</v>
      </c>
      <c r="V400" t="s">
        <v>33</v>
      </c>
      <c r="W400" t="s">
        <v>33</v>
      </c>
      <c r="AO400">
        <v>1993</v>
      </c>
      <c r="AP400">
        <v>1993</v>
      </c>
      <c r="AQ400" t="s">
        <v>11</v>
      </c>
      <c r="AR400" t="s">
        <v>12</v>
      </c>
      <c r="AS400" t="s">
        <v>127</v>
      </c>
      <c r="AT400" t="s">
        <v>128</v>
      </c>
      <c r="AU400">
        <v>4743</v>
      </c>
      <c r="AV400">
        <v>9327766</v>
      </c>
      <c r="AW400">
        <v>50.8</v>
      </c>
    </row>
    <row r="401" spans="14:49" x14ac:dyDescent="0.35">
      <c r="N401" s="3" t="str">
        <f t="shared" si="9"/>
        <v>1995MaleNot Stated</v>
      </c>
      <c r="O401">
        <v>1995</v>
      </c>
      <c r="P401">
        <v>1995</v>
      </c>
      <c r="Q401" t="s">
        <v>31</v>
      </c>
      <c r="R401" t="s">
        <v>32</v>
      </c>
      <c r="S401" t="s">
        <v>13</v>
      </c>
      <c r="T401" t="s">
        <v>14</v>
      </c>
      <c r="U401">
        <v>11</v>
      </c>
      <c r="V401" t="s">
        <v>33</v>
      </c>
      <c r="W401" t="s">
        <v>33</v>
      </c>
      <c r="AO401">
        <v>1993</v>
      </c>
      <c r="AP401">
        <v>1993</v>
      </c>
      <c r="AQ401" t="s">
        <v>11</v>
      </c>
      <c r="AR401" t="s">
        <v>12</v>
      </c>
      <c r="AS401" t="s">
        <v>17</v>
      </c>
      <c r="AT401" t="s">
        <v>18</v>
      </c>
      <c r="AU401">
        <v>15958</v>
      </c>
      <c r="AV401">
        <v>21253390</v>
      </c>
      <c r="AW401">
        <v>75.099999999999994</v>
      </c>
    </row>
    <row r="402" spans="14:49" x14ac:dyDescent="0.35">
      <c r="N402" s="3" t="str">
        <f t="shared" si="9"/>
        <v>1996Female5-9 years</v>
      </c>
      <c r="O402">
        <v>1996</v>
      </c>
      <c r="P402">
        <v>1996</v>
      </c>
      <c r="Q402" t="s">
        <v>122</v>
      </c>
      <c r="R402" s="1">
        <v>44325</v>
      </c>
      <c r="S402" t="s">
        <v>11</v>
      </c>
      <c r="T402" t="s">
        <v>12</v>
      </c>
      <c r="U402">
        <v>1</v>
      </c>
      <c r="V402">
        <v>9691976</v>
      </c>
      <c r="W402" t="s">
        <v>123</v>
      </c>
      <c r="AO402">
        <v>1993</v>
      </c>
      <c r="AP402">
        <v>1993</v>
      </c>
      <c r="AQ402" t="s">
        <v>11</v>
      </c>
      <c r="AR402" t="s">
        <v>12</v>
      </c>
      <c r="AS402" t="s">
        <v>19</v>
      </c>
      <c r="AT402" t="s">
        <v>20</v>
      </c>
      <c r="AU402">
        <v>29643</v>
      </c>
      <c r="AV402">
        <v>20635137</v>
      </c>
      <c r="AW402">
        <v>143.69999999999999</v>
      </c>
    </row>
    <row r="403" spans="14:49" x14ac:dyDescent="0.35">
      <c r="N403" s="3" t="str">
        <f t="shared" si="9"/>
        <v>1996Male5-9 years</v>
      </c>
      <c r="O403">
        <v>1996</v>
      </c>
      <c r="P403">
        <v>1996</v>
      </c>
      <c r="Q403" t="s">
        <v>122</v>
      </c>
      <c r="R403" s="1">
        <v>44325</v>
      </c>
      <c r="S403" t="s">
        <v>13</v>
      </c>
      <c r="T403" t="s">
        <v>14</v>
      </c>
      <c r="U403">
        <v>3</v>
      </c>
      <c r="V403">
        <v>10168554</v>
      </c>
      <c r="W403" t="s">
        <v>123</v>
      </c>
      <c r="AO403">
        <v>1993</v>
      </c>
      <c r="AP403">
        <v>1993</v>
      </c>
      <c r="AQ403" t="s">
        <v>11</v>
      </c>
      <c r="AR403" t="s">
        <v>12</v>
      </c>
      <c r="AS403" t="s">
        <v>21</v>
      </c>
      <c r="AT403" t="s">
        <v>22</v>
      </c>
      <c r="AU403">
        <v>48367</v>
      </c>
      <c r="AV403">
        <v>14741971</v>
      </c>
      <c r="AW403">
        <v>328.1</v>
      </c>
    </row>
    <row r="404" spans="14:49" x14ac:dyDescent="0.35">
      <c r="N404" s="3" t="str">
        <f t="shared" si="9"/>
        <v>1996Female10-14 years</v>
      </c>
      <c r="O404">
        <v>1996</v>
      </c>
      <c r="P404">
        <v>1996</v>
      </c>
      <c r="Q404" t="s">
        <v>124</v>
      </c>
      <c r="R404" s="1">
        <v>44483</v>
      </c>
      <c r="S404" t="s">
        <v>11</v>
      </c>
      <c r="T404" t="s">
        <v>12</v>
      </c>
      <c r="U404">
        <v>76</v>
      </c>
      <c r="V404">
        <v>9476625</v>
      </c>
      <c r="W404">
        <v>0.8</v>
      </c>
      <c r="AO404">
        <v>1993</v>
      </c>
      <c r="AP404">
        <v>1993</v>
      </c>
      <c r="AQ404" t="s">
        <v>11</v>
      </c>
      <c r="AR404" t="s">
        <v>12</v>
      </c>
      <c r="AS404" t="s">
        <v>23</v>
      </c>
      <c r="AT404" t="s">
        <v>24</v>
      </c>
      <c r="AU404">
        <v>94675</v>
      </c>
      <c r="AV404">
        <v>11036850</v>
      </c>
      <c r="AW404">
        <v>857.8</v>
      </c>
    </row>
    <row r="405" spans="14:49" x14ac:dyDescent="0.35">
      <c r="N405" s="3" t="str">
        <f t="shared" si="9"/>
        <v>1996Male10-14 years</v>
      </c>
      <c r="O405">
        <v>1996</v>
      </c>
      <c r="P405">
        <v>1996</v>
      </c>
      <c r="Q405" t="s">
        <v>124</v>
      </c>
      <c r="R405" s="1">
        <v>44483</v>
      </c>
      <c r="S405" t="s">
        <v>13</v>
      </c>
      <c r="T405" t="s">
        <v>14</v>
      </c>
      <c r="U405">
        <v>222</v>
      </c>
      <c r="V405">
        <v>9958484</v>
      </c>
      <c r="W405">
        <v>2.2000000000000002</v>
      </c>
      <c r="AO405">
        <v>1993</v>
      </c>
      <c r="AP405">
        <v>1993</v>
      </c>
      <c r="AQ405" t="s">
        <v>11</v>
      </c>
      <c r="AR405" t="s">
        <v>12</v>
      </c>
      <c r="AS405" t="s">
        <v>25</v>
      </c>
      <c r="AT405" t="s">
        <v>26</v>
      </c>
      <c r="AU405">
        <v>208213</v>
      </c>
      <c r="AV405">
        <v>10428798</v>
      </c>
      <c r="AW405">
        <v>1996.5</v>
      </c>
    </row>
    <row r="406" spans="14:49" x14ac:dyDescent="0.35">
      <c r="N406" s="3" t="str">
        <f t="shared" si="9"/>
        <v>1996Female15-19 years</v>
      </c>
      <c r="O406">
        <v>1996</v>
      </c>
      <c r="P406">
        <v>1996</v>
      </c>
      <c r="Q406" t="s">
        <v>125</v>
      </c>
      <c r="R406" t="s">
        <v>126</v>
      </c>
      <c r="S406" t="s">
        <v>11</v>
      </c>
      <c r="T406" t="s">
        <v>12</v>
      </c>
      <c r="U406">
        <v>321</v>
      </c>
      <c r="V406">
        <v>9193223</v>
      </c>
      <c r="W406">
        <v>3.5</v>
      </c>
      <c r="AO406">
        <v>1993</v>
      </c>
      <c r="AP406">
        <v>1993</v>
      </c>
      <c r="AQ406" t="s">
        <v>11</v>
      </c>
      <c r="AR406" t="s">
        <v>12</v>
      </c>
      <c r="AS406" t="s">
        <v>27</v>
      </c>
      <c r="AT406" t="s">
        <v>28</v>
      </c>
      <c r="AU406">
        <v>324479</v>
      </c>
      <c r="AV406">
        <v>6672781</v>
      </c>
      <c r="AW406">
        <v>4862.7</v>
      </c>
    </row>
    <row r="407" spans="14:49" x14ac:dyDescent="0.35">
      <c r="N407" s="3" t="str">
        <f t="shared" si="9"/>
        <v>1996Male15-19 years</v>
      </c>
      <c r="O407">
        <v>1996</v>
      </c>
      <c r="P407">
        <v>1996</v>
      </c>
      <c r="Q407" t="s">
        <v>125</v>
      </c>
      <c r="R407" t="s">
        <v>126</v>
      </c>
      <c r="S407" t="s">
        <v>13</v>
      </c>
      <c r="T407" t="s">
        <v>14</v>
      </c>
      <c r="U407">
        <v>1496</v>
      </c>
      <c r="V407">
        <v>9726937</v>
      </c>
      <c r="W407">
        <v>15.4</v>
      </c>
      <c r="AO407">
        <v>1993</v>
      </c>
      <c r="AP407">
        <v>1993</v>
      </c>
      <c r="AQ407" t="s">
        <v>11</v>
      </c>
      <c r="AR407" t="s">
        <v>12</v>
      </c>
      <c r="AS407" t="s">
        <v>29</v>
      </c>
      <c r="AT407" t="s">
        <v>30</v>
      </c>
      <c r="AU407">
        <v>355659</v>
      </c>
      <c r="AV407">
        <v>2493627</v>
      </c>
      <c r="AW407">
        <v>14262.7</v>
      </c>
    </row>
    <row r="408" spans="14:49" x14ac:dyDescent="0.35">
      <c r="N408" s="3" t="str">
        <f t="shared" si="9"/>
        <v>1996Female20-24 years</v>
      </c>
      <c r="O408">
        <v>1996</v>
      </c>
      <c r="P408">
        <v>1996</v>
      </c>
      <c r="Q408" t="s">
        <v>127</v>
      </c>
      <c r="R408" t="s">
        <v>128</v>
      </c>
      <c r="S408" t="s">
        <v>11</v>
      </c>
      <c r="T408" t="s">
        <v>12</v>
      </c>
      <c r="U408">
        <v>313</v>
      </c>
      <c r="V408">
        <v>8770360</v>
      </c>
      <c r="W408">
        <v>3.6</v>
      </c>
      <c r="AO408">
        <v>1993</v>
      </c>
      <c r="AP408">
        <v>1993</v>
      </c>
      <c r="AQ408" t="s">
        <v>11</v>
      </c>
      <c r="AR408" t="s">
        <v>12</v>
      </c>
      <c r="AS408" t="s">
        <v>31</v>
      </c>
      <c r="AT408" t="s">
        <v>32</v>
      </c>
      <c r="AU408">
        <v>153</v>
      </c>
      <c r="AV408" t="s">
        <v>33</v>
      </c>
      <c r="AW408" t="s">
        <v>33</v>
      </c>
    </row>
    <row r="409" spans="14:49" x14ac:dyDescent="0.35">
      <c r="N409" s="3" t="str">
        <f t="shared" si="9"/>
        <v>1996Male20-24 years</v>
      </c>
      <c r="O409">
        <v>1996</v>
      </c>
      <c r="P409">
        <v>1996</v>
      </c>
      <c r="Q409" t="s">
        <v>127</v>
      </c>
      <c r="R409" t="s">
        <v>128</v>
      </c>
      <c r="S409" t="s">
        <v>13</v>
      </c>
      <c r="T409" t="s">
        <v>14</v>
      </c>
      <c r="U409">
        <v>2228</v>
      </c>
      <c r="V409">
        <v>9106285</v>
      </c>
      <c r="W409">
        <v>24.5</v>
      </c>
      <c r="AO409">
        <v>1993</v>
      </c>
      <c r="AP409">
        <v>1993</v>
      </c>
      <c r="AQ409" t="s">
        <v>13</v>
      </c>
      <c r="AR409" t="s">
        <v>14</v>
      </c>
      <c r="AS409" t="s">
        <v>167</v>
      </c>
      <c r="AT409">
        <v>1</v>
      </c>
      <c r="AU409">
        <v>18959</v>
      </c>
      <c r="AV409">
        <v>2048861</v>
      </c>
      <c r="AW409">
        <v>925.3</v>
      </c>
    </row>
    <row r="410" spans="14:49" x14ac:dyDescent="0.35">
      <c r="N410" s="3" t="str">
        <f t="shared" si="9"/>
        <v>1996Female25-34 years</v>
      </c>
      <c r="O410">
        <v>1996</v>
      </c>
      <c r="P410">
        <v>1996</v>
      </c>
      <c r="Q410" t="s">
        <v>17</v>
      </c>
      <c r="R410" t="s">
        <v>18</v>
      </c>
      <c r="S410" t="s">
        <v>11</v>
      </c>
      <c r="T410" t="s">
        <v>12</v>
      </c>
      <c r="U410">
        <v>1013</v>
      </c>
      <c r="V410">
        <v>20804408</v>
      </c>
      <c r="W410">
        <v>4.9000000000000004</v>
      </c>
      <c r="AO410">
        <v>1993</v>
      </c>
      <c r="AP410">
        <v>1993</v>
      </c>
      <c r="AQ410" t="s">
        <v>13</v>
      </c>
      <c r="AR410" t="s">
        <v>14</v>
      </c>
      <c r="AS410" t="s">
        <v>168</v>
      </c>
      <c r="AT410" s="1">
        <v>44200</v>
      </c>
      <c r="AU410">
        <v>3992</v>
      </c>
      <c r="AV410">
        <v>8101371</v>
      </c>
      <c r="AW410">
        <v>49.3</v>
      </c>
    </row>
    <row r="411" spans="14:49" x14ac:dyDescent="0.35">
      <c r="N411" s="3" t="str">
        <f t="shared" si="9"/>
        <v>1996Male25-34 years</v>
      </c>
      <c r="O411">
        <v>1996</v>
      </c>
      <c r="P411">
        <v>1996</v>
      </c>
      <c r="Q411" t="s">
        <v>17</v>
      </c>
      <c r="R411" t="s">
        <v>18</v>
      </c>
      <c r="S411" t="s">
        <v>13</v>
      </c>
      <c r="T411" t="s">
        <v>14</v>
      </c>
      <c r="U411">
        <v>4848</v>
      </c>
      <c r="V411">
        <v>21004897</v>
      </c>
      <c r="W411">
        <v>23.1</v>
      </c>
      <c r="AO411">
        <v>1993</v>
      </c>
      <c r="AP411">
        <v>1993</v>
      </c>
      <c r="AQ411" t="s">
        <v>13</v>
      </c>
      <c r="AR411" t="s">
        <v>14</v>
      </c>
      <c r="AS411" t="s">
        <v>122</v>
      </c>
      <c r="AT411" s="1">
        <v>44325</v>
      </c>
      <c r="AU411">
        <v>2203</v>
      </c>
      <c r="AV411">
        <v>9545628</v>
      </c>
      <c r="AW411">
        <v>23.1</v>
      </c>
    </row>
    <row r="412" spans="14:49" x14ac:dyDescent="0.35">
      <c r="N412" s="3" t="str">
        <f t="shared" si="9"/>
        <v>1996Female35-44 years</v>
      </c>
      <c r="O412">
        <v>1996</v>
      </c>
      <c r="P412">
        <v>1996</v>
      </c>
      <c r="Q412" t="s">
        <v>19</v>
      </c>
      <c r="R412" t="s">
        <v>20</v>
      </c>
      <c r="S412" t="s">
        <v>11</v>
      </c>
      <c r="T412" t="s">
        <v>12</v>
      </c>
      <c r="U412">
        <v>1441</v>
      </c>
      <c r="V412">
        <v>21936508</v>
      </c>
      <c r="W412">
        <v>6.6</v>
      </c>
      <c r="AO412">
        <v>1993</v>
      </c>
      <c r="AP412">
        <v>1993</v>
      </c>
      <c r="AQ412" t="s">
        <v>13</v>
      </c>
      <c r="AR412" t="s">
        <v>14</v>
      </c>
      <c r="AS412" t="s">
        <v>124</v>
      </c>
      <c r="AT412" s="1">
        <v>44483</v>
      </c>
      <c r="AU412">
        <v>3004</v>
      </c>
      <c r="AV412">
        <v>9592653</v>
      </c>
      <c r="AW412">
        <v>31.3</v>
      </c>
    </row>
    <row r="413" spans="14:49" x14ac:dyDescent="0.35">
      <c r="N413" s="3" t="str">
        <f t="shared" si="9"/>
        <v>1996Male35-44 years</v>
      </c>
      <c r="O413">
        <v>1996</v>
      </c>
      <c r="P413">
        <v>1996</v>
      </c>
      <c r="Q413" t="s">
        <v>19</v>
      </c>
      <c r="R413" t="s">
        <v>20</v>
      </c>
      <c r="S413" t="s">
        <v>13</v>
      </c>
      <c r="T413" t="s">
        <v>14</v>
      </c>
      <c r="U413">
        <v>5300</v>
      </c>
      <c r="V413">
        <v>21614755</v>
      </c>
      <c r="W413">
        <v>24.5</v>
      </c>
      <c r="AO413">
        <v>1993</v>
      </c>
      <c r="AP413">
        <v>1993</v>
      </c>
      <c r="AQ413" t="s">
        <v>13</v>
      </c>
      <c r="AR413" t="s">
        <v>14</v>
      </c>
      <c r="AS413" t="s">
        <v>125</v>
      </c>
      <c r="AT413" t="s">
        <v>126</v>
      </c>
      <c r="AU413">
        <v>11163</v>
      </c>
      <c r="AV413">
        <v>8977716</v>
      </c>
      <c r="AW413">
        <v>124.3</v>
      </c>
    </row>
    <row r="414" spans="14:49" x14ac:dyDescent="0.35">
      <c r="N414" s="3" t="str">
        <f t="shared" si="9"/>
        <v>1996Female45-54 years</v>
      </c>
      <c r="O414">
        <v>1996</v>
      </c>
      <c r="P414">
        <v>1996</v>
      </c>
      <c r="Q414" t="s">
        <v>21</v>
      </c>
      <c r="R414" t="s">
        <v>22</v>
      </c>
      <c r="S414" t="s">
        <v>11</v>
      </c>
      <c r="T414" t="s">
        <v>12</v>
      </c>
      <c r="U414">
        <v>1153</v>
      </c>
      <c r="V414">
        <v>16734525</v>
      </c>
      <c r="W414">
        <v>6.9</v>
      </c>
      <c r="AO414">
        <v>1993</v>
      </c>
      <c r="AP414">
        <v>1993</v>
      </c>
      <c r="AQ414" t="s">
        <v>13</v>
      </c>
      <c r="AR414" t="s">
        <v>14</v>
      </c>
      <c r="AS414" t="s">
        <v>127</v>
      </c>
      <c r="AT414" t="s">
        <v>128</v>
      </c>
      <c r="AU414">
        <v>15743</v>
      </c>
      <c r="AV414">
        <v>9662158</v>
      </c>
      <c r="AW414">
        <v>162.9</v>
      </c>
    </row>
    <row r="415" spans="14:49" x14ac:dyDescent="0.35">
      <c r="N415" s="3" t="str">
        <f t="shared" si="9"/>
        <v>1996Male45-54 years</v>
      </c>
      <c r="O415">
        <v>1996</v>
      </c>
      <c r="P415">
        <v>1996</v>
      </c>
      <c r="Q415" t="s">
        <v>21</v>
      </c>
      <c r="R415" t="s">
        <v>22</v>
      </c>
      <c r="S415" t="s">
        <v>13</v>
      </c>
      <c r="T415" t="s">
        <v>14</v>
      </c>
      <c r="U415">
        <v>3684</v>
      </c>
      <c r="V415">
        <v>16065440</v>
      </c>
      <c r="W415">
        <v>22.9</v>
      </c>
      <c r="AO415">
        <v>1993</v>
      </c>
      <c r="AP415">
        <v>1993</v>
      </c>
      <c r="AQ415" t="s">
        <v>13</v>
      </c>
      <c r="AR415" t="s">
        <v>14</v>
      </c>
      <c r="AS415" t="s">
        <v>17</v>
      </c>
      <c r="AT415" t="s">
        <v>18</v>
      </c>
      <c r="AU415">
        <v>43687</v>
      </c>
      <c r="AV415">
        <v>21399006</v>
      </c>
      <c r="AW415">
        <v>204.2</v>
      </c>
    </row>
    <row r="416" spans="14:49" x14ac:dyDescent="0.35">
      <c r="N416" s="3" t="str">
        <f t="shared" si="9"/>
        <v>1996Female55-64 years</v>
      </c>
      <c r="O416">
        <v>1996</v>
      </c>
      <c r="P416">
        <v>1996</v>
      </c>
      <c r="Q416" t="s">
        <v>23</v>
      </c>
      <c r="R416" t="s">
        <v>24</v>
      </c>
      <c r="S416" t="s">
        <v>11</v>
      </c>
      <c r="T416" t="s">
        <v>12</v>
      </c>
      <c r="U416">
        <v>619</v>
      </c>
      <c r="V416">
        <v>11285267</v>
      </c>
      <c r="W416">
        <v>5.5</v>
      </c>
      <c r="AO416">
        <v>1993</v>
      </c>
      <c r="AP416">
        <v>1993</v>
      </c>
      <c r="AQ416" t="s">
        <v>13</v>
      </c>
      <c r="AR416" t="s">
        <v>14</v>
      </c>
      <c r="AS416" t="s">
        <v>19</v>
      </c>
      <c r="AT416" t="s">
        <v>20</v>
      </c>
      <c r="AU416">
        <v>66395</v>
      </c>
      <c r="AV416">
        <v>20276413</v>
      </c>
      <c r="AW416">
        <v>327.39999999999998</v>
      </c>
    </row>
    <row r="417" spans="14:49" x14ac:dyDescent="0.35">
      <c r="N417" s="3" t="str">
        <f t="shared" si="9"/>
        <v>1996Male55-64 years</v>
      </c>
      <c r="O417">
        <v>1996</v>
      </c>
      <c r="P417">
        <v>1996</v>
      </c>
      <c r="Q417" t="s">
        <v>23</v>
      </c>
      <c r="R417" t="s">
        <v>24</v>
      </c>
      <c r="S417" t="s">
        <v>13</v>
      </c>
      <c r="T417" t="s">
        <v>14</v>
      </c>
      <c r="U417">
        <v>2306</v>
      </c>
      <c r="V417">
        <v>10304719</v>
      </c>
      <c r="W417">
        <v>22.4</v>
      </c>
      <c r="AO417">
        <v>1993</v>
      </c>
      <c r="AP417">
        <v>1993</v>
      </c>
      <c r="AQ417" t="s">
        <v>13</v>
      </c>
      <c r="AR417" t="s">
        <v>14</v>
      </c>
      <c r="AS417" t="s">
        <v>21</v>
      </c>
      <c r="AT417" t="s">
        <v>22</v>
      </c>
      <c r="AU417">
        <v>83448</v>
      </c>
      <c r="AV417">
        <v>14121978</v>
      </c>
      <c r="AW417">
        <v>590.9</v>
      </c>
    </row>
    <row r="418" spans="14:49" x14ac:dyDescent="0.35">
      <c r="N418" s="3" t="str">
        <f t="shared" si="9"/>
        <v>1996Female65-74 years</v>
      </c>
      <c r="O418">
        <v>1996</v>
      </c>
      <c r="P418">
        <v>1996</v>
      </c>
      <c r="Q418" t="s">
        <v>25</v>
      </c>
      <c r="R418" t="s">
        <v>26</v>
      </c>
      <c r="S418" t="s">
        <v>11</v>
      </c>
      <c r="T418" t="s">
        <v>12</v>
      </c>
      <c r="U418">
        <v>499</v>
      </c>
      <c r="V418">
        <v>10426193</v>
      </c>
      <c r="W418">
        <v>4.8</v>
      </c>
      <c r="AO418">
        <v>1993</v>
      </c>
      <c r="AP418">
        <v>1993</v>
      </c>
      <c r="AQ418" t="s">
        <v>13</v>
      </c>
      <c r="AR418" t="s">
        <v>14</v>
      </c>
      <c r="AS418" t="s">
        <v>23</v>
      </c>
      <c r="AT418" t="s">
        <v>24</v>
      </c>
      <c r="AU418">
        <v>146906</v>
      </c>
      <c r="AV418">
        <v>9991621</v>
      </c>
      <c r="AW418">
        <v>1470.3</v>
      </c>
    </row>
    <row r="419" spans="14:49" x14ac:dyDescent="0.35">
      <c r="N419" s="3" t="str">
        <f t="shared" si="9"/>
        <v>1996Male65-74 years</v>
      </c>
      <c r="O419">
        <v>1996</v>
      </c>
      <c r="P419">
        <v>1996</v>
      </c>
      <c r="Q419" t="s">
        <v>25</v>
      </c>
      <c r="R419" t="s">
        <v>26</v>
      </c>
      <c r="S419" t="s">
        <v>13</v>
      </c>
      <c r="T419" t="s">
        <v>14</v>
      </c>
      <c r="U419">
        <v>2307</v>
      </c>
      <c r="V419">
        <v>8398295</v>
      </c>
      <c r="W419">
        <v>27.5</v>
      </c>
      <c r="AO419">
        <v>1993</v>
      </c>
      <c r="AP419">
        <v>1993</v>
      </c>
      <c r="AQ419" t="s">
        <v>13</v>
      </c>
      <c r="AR419" t="s">
        <v>14</v>
      </c>
      <c r="AS419" t="s">
        <v>25</v>
      </c>
      <c r="AT419" t="s">
        <v>26</v>
      </c>
      <c r="AU419">
        <v>279606</v>
      </c>
      <c r="AV419">
        <v>8263821</v>
      </c>
      <c r="AW419">
        <v>3383.5</v>
      </c>
    </row>
    <row r="420" spans="14:49" x14ac:dyDescent="0.35">
      <c r="N420" s="3" t="str">
        <f t="shared" si="9"/>
        <v>1996Female75-84 years</v>
      </c>
      <c r="O420">
        <v>1996</v>
      </c>
      <c r="P420">
        <v>1996</v>
      </c>
      <c r="Q420" t="s">
        <v>27</v>
      </c>
      <c r="R420" t="s">
        <v>28</v>
      </c>
      <c r="S420" t="s">
        <v>11</v>
      </c>
      <c r="T420" t="s">
        <v>12</v>
      </c>
      <c r="U420">
        <v>345</v>
      </c>
      <c r="V420">
        <v>7057505</v>
      </c>
      <c r="W420">
        <v>4.9000000000000004</v>
      </c>
      <c r="AO420">
        <v>1993</v>
      </c>
      <c r="AP420">
        <v>1993</v>
      </c>
      <c r="AQ420" t="s">
        <v>13</v>
      </c>
      <c r="AR420" t="s">
        <v>14</v>
      </c>
      <c r="AS420" t="s">
        <v>27</v>
      </c>
      <c r="AT420" t="s">
        <v>28</v>
      </c>
      <c r="AU420">
        <v>313559</v>
      </c>
      <c r="AV420">
        <v>4090845</v>
      </c>
      <c r="AW420">
        <v>7664.9</v>
      </c>
    </row>
    <row r="421" spans="14:49" x14ac:dyDescent="0.35">
      <c r="N421" s="3" t="str">
        <f t="shared" si="9"/>
        <v>1996Male75-84 years</v>
      </c>
      <c r="O421">
        <v>1996</v>
      </c>
      <c r="P421">
        <v>1996</v>
      </c>
      <c r="Q421" t="s">
        <v>27</v>
      </c>
      <c r="R421" t="s">
        <v>28</v>
      </c>
      <c r="S421" t="s">
        <v>13</v>
      </c>
      <c r="T421" t="s">
        <v>14</v>
      </c>
      <c r="U421">
        <v>1945</v>
      </c>
      <c r="V421">
        <v>4466164</v>
      </c>
      <c r="W421">
        <v>43.5</v>
      </c>
      <c r="AO421">
        <v>1993</v>
      </c>
      <c r="AP421">
        <v>1993</v>
      </c>
      <c r="AQ421" t="s">
        <v>13</v>
      </c>
      <c r="AR421" t="s">
        <v>14</v>
      </c>
      <c r="AS421" t="s">
        <v>29</v>
      </c>
      <c r="AT421" t="s">
        <v>30</v>
      </c>
      <c r="AU421">
        <v>172778</v>
      </c>
      <c r="AV421">
        <v>951939</v>
      </c>
      <c r="AW421">
        <v>18150.099999999999</v>
      </c>
    </row>
    <row r="422" spans="14:49" x14ac:dyDescent="0.35">
      <c r="N422" s="3" t="str">
        <f t="shared" si="9"/>
        <v>1996Female85+ years</v>
      </c>
      <c r="O422">
        <v>1996</v>
      </c>
      <c r="P422">
        <v>1996</v>
      </c>
      <c r="Q422" t="s">
        <v>29</v>
      </c>
      <c r="R422" t="s">
        <v>30</v>
      </c>
      <c r="S422" t="s">
        <v>11</v>
      </c>
      <c r="T422" t="s">
        <v>12</v>
      </c>
      <c r="U422">
        <v>118</v>
      </c>
      <c r="V422">
        <v>2734961</v>
      </c>
      <c r="W422">
        <v>4.3</v>
      </c>
      <c r="AO422">
        <v>1993</v>
      </c>
      <c r="AP422">
        <v>1993</v>
      </c>
      <c r="AQ422" t="s">
        <v>13</v>
      </c>
      <c r="AR422" t="s">
        <v>14</v>
      </c>
      <c r="AS422" t="s">
        <v>31</v>
      </c>
      <c r="AT422" t="s">
        <v>32</v>
      </c>
      <c r="AU422">
        <v>354</v>
      </c>
      <c r="AV422" t="s">
        <v>33</v>
      </c>
      <c r="AW422" t="s">
        <v>33</v>
      </c>
    </row>
    <row r="423" spans="14:49" x14ac:dyDescent="0.35">
      <c r="N423" s="3" t="str">
        <f t="shared" si="9"/>
        <v>1996Male85+ years</v>
      </c>
      <c r="O423">
        <v>1996</v>
      </c>
      <c r="P423">
        <v>1996</v>
      </c>
      <c r="Q423" t="s">
        <v>29</v>
      </c>
      <c r="R423" t="s">
        <v>30</v>
      </c>
      <c r="S423" t="s">
        <v>13</v>
      </c>
      <c r="T423" t="s">
        <v>14</v>
      </c>
      <c r="U423">
        <v>641</v>
      </c>
      <c r="V423">
        <v>1059931</v>
      </c>
      <c r="W423">
        <v>60.5</v>
      </c>
      <c r="AO423">
        <v>1994</v>
      </c>
      <c r="AP423">
        <v>1994</v>
      </c>
      <c r="AQ423" t="s">
        <v>11</v>
      </c>
      <c r="AR423" t="s">
        <v>12</v>
      </c>
      <c r="AS423" t="s">
        <v>167</v>
      </c>
      <c r="AT423">
        <v>1</v>
      </c>
      <c r="AU423">
        <v>13896</v>
      </c>
      <c r="AV423">
        <v>1930178</v>
      </c>
      <c r="AW423">
        <v>719.9</v>
      </c>
    </row>
    <row r="424" spans="14:49" x14ac:dyDescent="0.35">
      <c r="N424" s="3" t="str">
        <f t="shared" si="9"/>
        <v>1996FemaleNot Stated</v>
      </c>
      <c r="O424">
        <v>1996</v>
      </c>
      <c r="P424">
        <v>1996</v>
      </c>
      <c r="Q424" t="s">
        <v>31</v>
      </c>
      <c r="R424" t="s">
        <v>32</v>
      </c>
      <c r="S424" t="s">
        <v>11</v>
      </c>
      <c r="T424" t="s">
        <v>12</v>
      </c>
      <c r="U424">
        <v>6</v>
      </c>
      <c r="V424" t="s">
        <v>33</v>
      </c>
      <c r="W424" t="s">
        <v>33</v>
      </c>
      <c r="AO424">
        <v>1994</v>
      </c>
      <c r="AP424">
        <v>1994</v>
      </c>
      <c r="AQ424" t="s">
        <v>11</v>
      </c>
      <c r="AR424" t="s">
        <v>12</v>
      </c>
      <c r="AS424" t="s">
        <v>168</v>
      </c>
      <c r="AT424" s="1">
        <v>44200</v>
      </c>
      <c r="AU424">
        <v>2959</v>
      </c>
      <c r="AV424">
        <v>7782853</v>
      </c>
      <c r="AW424">
        <v>38</v>
      </c>
    </row>
    <row r="425" spans="14:49" x14ac:dyDescent="0.35">
      <c r="N425" s="3" t="str">
        <f t="shared" si="9"/>
        <v>1996MaleNot Stated</v>
      </c>
      <c r="O425">
        <v>1996</v>
      </c>
      <c r="P425">
        <v>1996</v>
      </c>
      <c r="Q425" t="s">
        <v>31</v>
      </c>
      <c r="R425" t="s">
        <v>32</v>
      </c>
      <c r="S425" t="s">
        <v>13</v>
      </c>
      <c r="T425" t="s">
        <v>14</v>
      </c>
      <c r="U425">
        <v>18</v>
      </c>
      <c r="V425" t="s">
        <v>33</v>
      </c>
      <c r="W425" t="s">
        <v>33</v>
      </c>
      <c r="AO425">
        <v>1994</v>
      </c>
      <c r="AP425">
        <v>1994</v>
      </c>
      <c r="AQ425" t="s">
        <v>11</v>
      </c>
      <c r="AR425" t="s">
        <v>12</v>
      </c>
      <c r="AS425" t="s">
        <v>122</v>
      </c>
      <c r="AT425" s="1">
        <v>44325</v>
      </c>
      <c r="AU425">
        <v>1561</v>
      </c>
      <c r="AV425">
        <v>9284531</v>
      </c>
      <c r="AW425">
        <v>16.8</v>
      </c>
    </row>
    <row r="426" spans="14:49" x14ac:dyDescent="0.35">
      <c r="N426" s="3" t="str">
        <f t="shared" si="9"/>
        <v>1997Female5-9 years</v>
      </c>
      <c r="O426">
        <v>1997</v>
      </c>
      <c r="P426">
        <v>1997</v>
      </c>
      <c r="Q426" t="s">
        <v>122</v>
      </c>
      <c r="R426" s="1">
        <v>44325</v>
      </c>
      <c r="S426" t="s">
        <v>11</v>
      </c>
      <c r="T426" t="s">
        <v>12</v>
      </c>
      <c r="U426">
        <v>1</v>
      </c>
      <c r="V426">
        <v>9885415</v>
      </c>
      <c r="W426" t="s">
        <v>123</v>
      </c>
      <c r="AO426">
        <v>1994</v>
      </c>
      <c r="AP426">
        <v>1994</v>
      </c>
      <c r="AQ426" t="s">
        <v>11</v>
      </c>
      <c r="AR426" t="s">
        <v>12</v>
      </c>
      <c r="AS426" t="s">
        <v>124</v>
      </c>
      <c r="AT426" s="1">
        <v>44483</v>
      </c>
      <c r="AU426">
        <v>1721</v>
      </c>
      <c r="AV426">
        <v>9265835</v>
      </c>
      <c r="AW426">
        <v>18.600000000000001</v>
      </c>
    </row>
    <row r="427" spans="14:49" x14ac:dyDescent="0.35">
      <c r="N427" s="3" t="str">
        <f t="shared" si="9"/>
        <v>1997Male5-9 years</v>
      </c>
      <c r="O427">
        <v>1997</v>
      </c>
      <c r="P427">
        <v>1997</v>
      </c>
      <c r="Q427" t="s">
        <v>122</v>
      </c>
      <c r="R427" s="1">
        <v>44325</v>
      </c>
      <c r="S427" t="s">
        <v>13</v>
      </c>
      <c r="T427" t="s">
        <v>14</v>
      </c>
      <c r="U427">
        <v>3</v>
      </c>
      <c r="V427">
        <v>10368617</v>
      </c>
      <c r="W427" t="s">
        <v>123</v>
      </c>
      <c r="AO427">
        <v>1994</v>
      </c>
      <c r="AP427">
        <v>1994</v>
      </c>
      <c r="AQ427" t="s">
        <v>11</v>
      </c>
      <c r="AR427" t="s">
        <v>12</v>
      </c>
      <c r="AS427" t="s">
        <v>125</v>
      </c>
      <c r="AT427" t="s">
        <v>126</v>
      </c>
      <c r="AU427">
        <v>3840</v>
      </c>
      <c r="AV427">
        <v>8689030</v>
      </c>
      <c r="AW427">
        <v>44.2</v>
      </c>
    </row>
    <row r="428" spans="14:49" x14ac:dyDescent="0.35">
      <c r="N428" s="3" t="str">
        <f t="shared" si="9"/>
        <v>1997Female10-14 years</v>
      </c>
      <c r="O428">
        <v>1997</v>
      </c>
      <c r="P428">
        <v>1997</v>
      </c>
      <c r="Q428" t="s">
        <v>124</v>
      </c>
      <c r="R428" s="1">
        <v>44483</v>
      </c>
      <c r="S428" t="s">
        <v>11</v>
      </c>
      <c r="T428" t="s">
        <v>12</v>
      </c>
      <c r="U428">
        <v>73</v>
      </c>
      <c r="V428">
        <v>9557354</v>
      </c>
      <c r="W428">
        <v>0.8</v>
      </c>
      <c r="AO428">
        <v>1994</v>
      </c>
      <c r="AP428">
        <v>1994</v>
      </c>
      <c r="AQ428" t="s">
        <v>11</v>
      </c>
      <c r="AR428" t="s">
        <v>12</v>
      </c>
      <c r="AS428" t="s">
        <v>127</v>
      </c>
      <c r="AT428" t="s">
        <v>128</v>
      </c>
      <c r="AU428">
        <v>4643</v>
      </c>
      <c r="AV428">
        <v>9167765</v>
      </c>
      <c r="AW428">
        <v>50.6</v>
      </c>
    </row>
    <row r="429" spans="14:49" x14ac:dyDescent="0.35">
      <c r="N429" s="3" t="str">
        <f t="shared" si="9"/>
        <v>1997Male10-14 years</v>
      </c>
      <c r="O429">
        <v>1997</v>
      </c>
      <c r="P429">
        <v>1997</v>
      </c>
      <c r="Q429" t="s">
        <v>124</v>
      </c>
      <c r="R429" s="1">
        <v>44483</v>
      </c>
      <c r="S429" t="s">
        <v>13</v>
      </c>
      <c r="T429" t="s">
        <v>14</v>
      </c>
      <c r="U429">
        <v>230</v>
      </c>
      <c r="V429">
        <v>10043343</v>
      </c>
      <c r="W429">
        <v>2.2999999999999998</v>
      </c>
      <c r="AO429">
        <v>1994</v>
      </c>
      <c r="AP429">
        <v>1994</v>
      </c>
      <c r="AQ429" t="s">
        <v>11</v>
      </c>
      <c r="AR429" t="s">
        <v>12</v>
      </c>
      <c r="AS429" t="s">
        <v>17</v>
      </c>
      <c r="AT429" t="s">
        <v>18</v>
      </c>
      <c r="AU429">
        <v>16093</v>
      </c>
      <c r="AV429">
        <v>21079959</v>
      </c>
      <c r="AW429">
        <v>76.3</v>
      </c>
    </row>
    <row r="430" spans="14:49" x14ac:dyDescent="0.35">
      <c r="N430" s="3" t="str">
        <f t="shared" si="9"/>
        <v>1997Female15-19 years</v>
      </c>
      <c r="O430">
        <v>1997</v>
      </c>
      <c r="P430">
        <v>1997</v>
      </c>
      <c r="Q430" t="s">
        <v>125</v>
      </c>
      <c r="R430" t="s">
        <v>126</v>
      </c>
      <c r="S430" t="s">
        <v>11</v>
      </c>
      <c r="T430" t="s">
        <v>12</v>
      </c>
      <c r="U430">
        <v>312</v>
      </c>
      <c r="V430">
        <v>9425166</v>
      </c>
      <c r="W430">
        <v>3.3</v>
      </c>
      <c r="AO430">
        <v>1994</v>
      </c>
      <c r="AP430">
        <v>1994</v>
      </c>
      <c r="AQ430" t="s">
        <v>11</v>
      </c>
      <c r="AR430" t="s">
        <v>12</v>
      </c>
      <c r="AS430" t="s">
        <v>19</v>
      </c>
      <c r="AT430" t="s">
        <v>20</v>
      </c>
      <c r="AU430">
        <v>30759</v>
      </c>
      <c r="AV430">
        <v>21083565</v>
      </c>
      <c r="AW430">
        <v>145.9</v>
      </c>
    </row>
    <row r="431" spans="14:49" x14ac:dyDescent="0.35">
      <c r="N431" s="3" t="str">
        <f t="shared" si="9"/>
        <v>1997Male15-19 years</v>
      </c>
      <c r="O431">
        <v>1997</v>
      </c>
      <c r="P431">
        <v>1997</v>
      </c>
      <c r="Q431" t="s">
        <v>125</v>
      </c>
      <c r="R431" t="s">
        <v>126</v>
      </c>
      <c r="S431" t="s">
        <v>13</v>
      </c>
      <c r="T431" t="s">
        <v>14</v>
      </c>
      <c r="U431">
        <v>1490</v>
      </c>
      <c r="V431">
        <v>9972525</v>
      </c>
      <c r="W431">
        <v>14.9</v>
      </c>
      <c r="AO431">
        <v>1994</v>
      </c>
      <c r="AP431">
        <v>1994</v>
      </c>
      <c r="AQ431" t="s">
        <v>11</v>
      </c>
      <c r="AR431" t="s">
        <v>12</v>
      </c>
      <c r="AS431" t="s">
        <v>21</v>
      </c>
      <c r="AT431" t="s">
        <v>22</v>
      </c>
      <c r="AU431">
        <v>50438</v>
      </c>
      <c r="AV431">
        <v>15396122</v>
      </c>
      <c r="AW431">
        <v>327.60000000000002</v>
      </c>
    </row>
    <row r="432" spans="14:49" x14ac:dyDescent="0.35">
      <c r="N432" s="3" t="str">
        <f t="shared" si="9"/>
        <v>1997Female20-24 years</v>
      </c>
      <c r="O432">
        <v>1997</v>
      </c>
      <c r="P432">
        <v>1997</v>
      </c>
      <c r="Q432" t="s">
        <v>127</v>
      </c>
      <c r="R432" t="s">
        <v>128</v>
      </c>
      <c r="S432" t="s">
        <v>11</v>
      </c>
      <c r="T432" t="s">
        <v>12</v>
      </c>
      <c r="U432">
        <v>315</v>
      </c>
      <c r="V432">
        <v>8780930</v>
      </c>
      <c r="W432">
        <v>3.6</v>
      </c>
      <c r="AO432">
        <v>1994</v>
      </c>
      <c r="AP432">
        <v>1994</v>
      </c>
      <c r="AQ432" t="s">
        <v>11</v>
      </c>
      <c r="AR432" t="s">
        <v>12</v>
      </c>
      <c r="AS432" t="s">
        <v>23</v>
      </c>
      <c r="AT432" t="s">
        <v>24</v>
      </c>
      <c r="AU432">
        <v>92931</v>
      </c>
      <c r="AV432">
        <v>11088628</v>
      </c>
      <c r="AW432">
        <v>838.1</v>
      </c>
    </row>
    <row r="433" spans="14:49" x14ac:dyDescent="0.35">
      <c r="N433" s="3" t="str">
        <f t="shared" si="9"/>
        <v>1997Male20-24 years</v>
      </c>
      <c r="O433">
        <v>1997</v>
      </c>
      <c r="P433">
        <v>1997</v>
      </c>
      <c r="Q433" t="s">
        <v>127</v>
      </c>
      <c r="R433" t="s">
        <v>128</v>
      </c>
      <c r="S433" t="s">
        <v>13</v>
      </c>
      <c r="T433" t="s">
        <v>14</v>
      </c>
      <c r="U433">
        <v>2069</v>
      </c>
      <c r="V433">
        <v>9129146</v>
      </c>
      <c r="W433">
        <v>22.7</v>
      </c>
      <c r="AO433">
        <v>1994</v>
      </c>
      <c r="AP433">
        <v>1994</v>
      </c>
      <c r="AQ433" t="s">
        <v>11</v>
      </c>
      <c r="AR433" t="s">
        <v>12</v>
      </c>
      <c r="AS433" t="s">
        <v>25</v>
      </c>
      <c r="AT433" t="s">
        <v>26</v>
      </c>
      <c r="AU433">
        <v>207430</v>
      </c>
      <c r="AV433">
        <v>10458903</v>
      </c>
      <c r="AW433">
        <v>1983.3</v>
      </c>
    </row>
    <row r="434" spans="14:49" x14ac:dyDescent="0.35">
      <c r="N434" s="3" t="str">
        <f t="shared" si="9"/>
        <v>1997Female25-34 years</v>
      </c>
      <c r="O434">
        <v>1997</v>
      </c>
      <c r="P434">
        <v>1997</v>
      </c>
      <c r="Q434" t="s">
        <v>17</v>
      </c>
      <c r="R434" t="s">
        <v>18</v>
      </c>
      <c r="S434" t="s">
        <v>11</v>
      </c>
      <c r="T434" t="s">
        <v>12</v>
      </c>
      <c r="U434">
        <v>988</v>
      </c>
      <c r="V434">
        <v>20568783</v>
      </c>
      <c r="W434">
        <v>4.8</v>
      </c>
      <c r="AO434">
        <v>1994</v>
      </c>
      <c r="AP434">
        <v>1994</v>
      </c>
      <c r="AQ434" t="s">
        <v>11</v>
      </c>
      <c r="AR434" t="s">
        <v>12</v>
      </c>
      <c r="AS434" t="s">
        <v>27</v>
      </c>
      <c r="AT434" t="s">
        <v>28</v>
      </c>
      <c r="AU434">
        <v>327285</v>
      </c>
      <c r="AV434">
        <v>6784095</v>
      </c>
      <c r="AW434">
        <v>4824.3</v>
      </c>
    </row>
    <row r="435" spans="14:49" x14ac:dyDescent="0.35">
      <c r="N435" s="3" t="str">
        <f t="shared" si="9"/>
        <v>1997Male25-34 years</v>
      </c>
      <c r="O435">
        <v>1997</v>
      </c>
      <c r="P435">
        <v>1997</v>
      </c>
      <c r="Q435" t="s">
        <v>17</v>
      </c>
      <c r="R435" t="s">
        <v>18</v>
      </c>
      <c r="S435" t="s">
        <v>13</v>
      </c>
      <c r="T435" t="s">
        <v>14</v>
      </c>
      <c r="U435">
        <v>4684</v>
      </c>
      <c r="V435">
        <v>20776180</v>
      </c>
      <c r="W435">
        <v>22.5</v>
      </c>
      <c r="AO435">
        <v>1994</v>
      </c>
      <c r="AP435">
        <v>1994</v>
      </c>
      <c r="AQ435" t="s">
        <v>11</v>
      </c>
      <c r="AR435" t="s">
        <v>12</v>
      </c>
      <c r="AS435" t="s">
        <v>29</v>
      </c>
      <c r="AT435" t="s">
        <v>30</v>
      </c>
      <c r="AU435">
        <v>362588</v>
      </c>
      <c r="AV435">
        <v>2574808</v>
      </c>
      <c r="AW435">
        <v>14082.1</v>
      </c>
    </row>
    <row r="436" spans="14:49" x14ac:dyDescent="0.35">
      <c r="N436" s="3" t="str">
        <f t="shared" si="9"/>
        <v>1997Female35-44 years</v>
      </c>
      <c r="O436">
        <v>1997</v>
      </c>
      <c r="P436">
        <v>1997</v>
      </c>
      <c r="Q436" t="s">
        <v>19</v>
      </c>
      <c r="R436" t="s">
        <v>20</v>
      </c>
      <c r="S436" t="s">
        <v>11</v>
      </c>
      <c r="T436" t="s">
        <v>12</v>
      </c>
      <c r="U436">
        <v>1507</v>
      </c>
      <c r="V436">
        <v>22266278</v>
      </c>
      <c r="W436">
        <v>6.8</v>
      </c>
      <c r="AO436">
        <v>1994</v>
      </c>
      <c r="AP436">
        <v>1994</v>
      </c>
      <c r="AQ436" t="s">
        <v>11</v>
      </c>
      <c r="AR436" t="s">
        <v>12</v>
      </c>
      <c r="AS436" t="s">
        <v>31</v>
      </c>
      <c r="AT436" t="s">
        <v>32</v>
      </c>
      <c r="AU436">
        <v>103</v>
      </c>
      <c r="AV436" t="s">
        <v>33</v>
      </c>
      <c r="AW436" t="s">
        <v>33</v>
      </c>
    </row>
    <row r="437" spans="14:49" x14ac:dyDescent="0.35">
      <c r="N437" s="3" t="str">
        <f t="shared" si="9"/>
        <v>1997Male35-44 years</v>
      </c>
      <c r="O437">
        <v>1997</v>
      </c>
      <c r="P437">
        <v>1997</v>
      </c>
      <c r="Q437" t="s">
        <v>19</v>
      </c>
      <c r="R437" t="s">
        <v>20</v>
      </c>
      <c r="S437" t="s">
        <v>13</v>
      </c>
      <c r="T437" t="s">
        <v>14</v>
      </c>
      <c r="U437">
        <v>5223</v>
      </c>
      <c r="V437">
        <v>21962137</v>
      </c>
      <c r="W437">
        <v>23.8</v>
      </c>
      <c r="AO437">
        <v>1994</v>
      </c>
      <c r="AP437">
        <v>1994</v>
      </c>
      <c r="AQ437" t="s">
        <v>13</v>
      </c>
      <c r="AR437" t="s">
        <v>14</v>
      </c>
      <c r="AS437" t="s">
        <v>167</v>
      </c>
      <c r="AT437">
        <v>1</v>
      </c>
      <c r="AU437">
        <v>17814</v>
      </c>
      <c r="AV437">
        <v>2022589</v>
      </c>
      <c r="AW437">
        <v>880.8</v>
      </c>
    </row>
    <row r="438" spans="14:49" x14ac:dyDescent="0.35">
      <c r="N438" s="3" t="str">
        <f t="shared" si="9"/>
        <v>1997Female45-54 years</v>
      </c>
      <c r="O438">
        <v>1997</v>
      </c>
      <c r="P438">
        <v>1997</v>
      </c>
      <c r="Q438" t="s">
        <v>21</v>
      </c>
      <c r="R438" t="s">
        <v>22</v>
      </c>
      <c r="S438" t="s">
        <v>11</v>
      </c>
      <c r="T438" t="s">
        <v>12</v>
      </c>
      <c r="U438">
        <v>1251</v>
      </c>
      <c r="V438">
        <v>17427695</v>
      </c>
      <c r="W438">
        <v>7.2</v>
      </c>
      <c r="AO438">
        <v>1994</v>
      </c>
      <c r="AP438">
        <v>1994</v>
      </c>
      <c r="AQ438" t="s">
        <v>13</v>
      </c>
      <c r="AR438" t="s">
        <v>14</v>
      </c>
      <c r="AS438" t="s">
        <v>168</v>
      </c>
      <c r="AT438" s="1">
        <v>44200</v>
      </c>
      <c r="AU438">
        <v>3841</v>
      </c>
      <c r="AV438">
        <v>8156896</v>
      </c>
      <c r="AW438">
        <v>47.1</v>
      </c>
    </row>
    <row r="439" spans="14:49" x14ac:dyDescent="0.35">
      <c r="N439" s="3" t="str">
        <f t="shared" si="9"/>
        <v>1997Male45-54 years</v>
      </c>
      <c r="O439">
        <v>1997</v>
      </c>
      <c r="P439">
        <v>1997</v>
      </c>
      <c r="Q439" t="s">
        <v>21</v>
      </c>
      <c r="R439" t="s">
        <v>22</v>
      </c>
      <c r="S439" t="s">
        <v>13</v>
      </c>
      <c r="T439" t="s">
        <v>14</v>
      </c>
      <c r="U439">
        <v>3697</v>
      </c>
      <c r="V439">
        <v>16749813</v>
      </c>
      <c r="W439">
        <v>22.1</v>
      </c>
      <c r="AO439">
        <v>1994</v>
      </c>
      <c r="AP439">
        <v>1994</v>
      </c>
      <c r="AQ439" t="s">
        <v>13</v>
      </c>
      <c r="AR439" t="s">
        <v>14</v>
      </c>
      <c r="AS439" t="s">
        <v>122</v>
      </c>
      <c r="AT439" s="1">
        <v>44325</v>
      </c>
      <c r="AU439">
        <v>2186</v>
      </c>
      <c r="AV439">
        <v>9740148</v>
      </c>
      <c r="AW439">
        <v>22.4</v>
      </c>
    </row>
    <row r="440" spans="14:49" x14ac:dyDescent="0.35">
      <c r="N440" s="3" t="str">
        <f t="shared" si="9"/>
        <v>1997Female55-64 years</v>
      </c>
      <c r="O440">
        <v>1997</v>
      </c>
      <c r="P440">
        <v>1997</v>
      </c>
      <c r="Q440" t="s">
        <v>23</v>
      </c>
      <c r="R440" t="s">
        <v>24</v>
      </c>
      <c r="S440" t="s">
        <v>11</v>
      </c>
      <c r="T440" t="s">
        <v>12</v>
      </c>
      <c r="U440">
        <v>615</v>
      </c>
      <c r="V440">
        <v>11534771</v>
      </c>
      <c r="W440">
        <v>5.3</v>
      </c>
      <c r="AO440">
        <v>1994</v>
      </c>
      <c r="AP440">
        <v>1994</v>
      </c>
      <c r="AQ440" t="s">
        <v>13</v>
      </c>
      <c r="AR440" t="s">
        <v>14</v>
      </c>
      <c r="AS440" t="s">
        <v>124</v>
      </c>
      <c r="AT440" s="1">
        <v>44483</v>
      </c>
      <c r="AU440">
        <v>2996</v>
      </c>
      <c r="AV440">
        <v>9735451</v>
      </c>
      <c r="AW440">
        <v>30.8</v>
      </c>
    </row>
    <row r="441" spans="14:49" x14ac:dyDescent="0.35">
      <c r="N441" s="3" t="str">
        <f t="shared" si="9"/>
        <v>1997Male55-64 years</v>
      </c>
      <c r="O441">
        <v>1997</v>
      </c>
      <c r="P441">
        <v>1997</v>
      </c>
      <c r="Q441" t="s">
        <v>23</v>
      </c>
      <c r="R441" t="s">
        <v>24</v>
      </c>
      <c r="S441" t="s">
        <v>13</v>
      </c>
      <c r="T441" t="s">
        <v>14</v>
      </c>
      <c r="U441">
        <v>2331</v>
      </c>
      <c r="V441">
        <v>10564540</v>
      </c>
      <c r="W441">
        <v>22.1</v>
      </c>
      <c r="AO441">
        <v>1994</v>
      </c>
      <c r="AP441">
        <v>1994</v>
      </c>
      <c r="AQ441" t="s">
        <v>13</v>
      </c>
      <c r="AR441" t="s">
        <v>14</v>
      </c>
      <c r="AS441" t="s">
        <v>125</v>
      </c>
      <c r="AT441" t="s">
        <v>126</v>
      </c>
      <c r="AU441">
        <v>11444</v>
      </c>
      <c r="AV441">
        <v>9186779</v>
      </c>
      <c r="AW441">
        <v>124.6</v>
      </c>
    </row>
    <row r="442" spans="14:49" x14ac:dyDescent="0.35">
      <c r="N442" s="3" t="str">
        <f t="shared" si="9"/>
        <v>1997Female65-74 years</v>
      </c>
      <c r="O442">
        <v>1997</v>
      </c>
      <c r="P442">
        <v>1997</v>
      </c>
      <c r="Q442" t="s">
        <v>25</v>
      </c>
      <c r="R442" t="s">
        <v>26</v>
      </c>
      <c r="S442" t="s">
        <v>11</v>
      </c>
      <c r="T442" t="s">
        <v>12</v>
      </c>
      <c r="U442">
        <v>480</v>
      </c>
      <c r="V442">
        <v>10326142</v>
      </c>
      <c r="W442">
        <v>4.5999999999999996</v>
      </c>
      <c r="AO442">
        <v>1994</v>
      </c>
      <c r="AP442">
        <v>1994</v>
      </c>
      <c r="AQ442" t="s">
        <v>13</v>
      </c>
      <c r="AR442" t="s">
        <v>14</v>
      </c>
      <c r="AS442" t="s">
        <v>127</v>
      </c>
      <c r="AT442" t="s">
        <v>128</v>
      </c>
      <c r="AU442">
        <v>15314</v>
      </c>
      <c r="AV442">
        <v>9488299</v>
      </c>
      <c r="AW442">
        <v>161.4</v>
      </c>
    </row>
    <row r="443" spans="14:49" x14ac:dyDescent="0.35">
      <c r="N443" s="3" t="str">
        <f t="shared" si="9"/>
        <v>1997Male65-74 years</v>
      </c>
      <c r="O443">
        <v>1997</v>
      </c>
      <c r="P443">
        <v>1997</v>
      </c>
      <c r="Q443" t="s">
        <v>25</v>
      </c>
      <c r="R443" t="s">
        <v>26</v>
      </c>
      <c r="S443" t="s">
        <v>13</v>
      </c>
      <c r="T443" t="s">
        <v>14</v>
      </c>
      <c r="U443">
        <v>2183</v>
      </c>
      <c r="V443">
        <v>8357732</v>
      </c>
      <c r="W443">
        <v>26.1</v>
      </c>
      <c r="AO443">
        <v>1994</v>
      </c>
      <c r="AP443">
        <v>1994</v>
      </c>
      <c r="AQ443" t="s">
        <v>13</v>
      </c>
      <c r="AR443" t="s">
        <v>14</v>
      </c>
      <c r="AS443" t="s">
        <v>17</v>
      </c>
      <c r="AT443" t="s">
        <v>18</v>
      </c>
      <c r="AU443">
        <v>43180</v>
      </c>
      <c r="AV443">
        <v>21249595</v>
      </c>
      <c r="AW443">
        <v>203.2</v>
      </c>
    </row>
    <row r="444" spans="14:49" x14ac:dyDescent="0.35">
      <c r="N444" s="3" t="str">
        <f t="shared" si="9"/>
        <v>1997Female75-84 years</v>
      </c>
      <c r="O444">
        <v>1997</v>
      </c>
      <c r="P444">
        <v>1997</v>
      </c>
      <c r="Q444" t="s">
        <v>27</v>
      </c>
      <c r="R444" t="s">
        <v>28</v>
      </c>
      <c r="S444" t="s">
        <v>11</v>
      </c>
      <c r="T444" t="s">
        <v>12</v>
      </c>
      <c r="U444">
        <v>365</v>
      </c>
      <c r="V444">
        <v>7206897</v>
      </c>
      <c r="W444">
        <v>5.0999999999999996</v>
      </c>
      <c r="AO444">
        <v>1994</v>
      </c>
      <c r="AP444">
        <v>1994</v>
      </c>
      <c r="AQ444" t="s">
        <v>13</v>
      </c>
      <c r="AR444" t="s">
        <v>14</v>
      </c>
      <c r="AS444" t="s">
        <v>19</v>
      </c>
      <c r="AT444" t="s">
        <v>20</v>
      </c>
      <c r="AU444">
        <v>68744</v>
      </c>
      <c r="AV444">
        <v>20735301</v>
      </c>
      <c r="AW444">
        <v>331.5</v>
      </c>
    </row>
    <row r="445" spans="14:49" x14ac:dyDescent="0.35">
      <c r="N445" s="3" t="str">
        <f t="shared" si="9"/>
        <v>1997Male75-84 years</v>
      </c>
      <c r="O445">
        <v>1997</v>
      </c>
      <c r="P445">
        <v>1997</v>
      </c>
      <c r="Q445" t="s">
        <v>27</v>
      </c>
      <c r="R445" t="s">
        <v>28</v>
      </c>
      <c r="S445" t="s">
        <v>13</v>
      </c>
      <c r="T445" t="s">
        <v>14</v>
      </c>
      <c r="U445">
        <v>1895</v>
      </c>
      <c r="V445">
        <v>4605314</v>
      </c>
      <c r="W445">
        <v>41.1</v>
      </c>
      <c r="AO445">
        <v>1994</v>
      </c>
      <c r="AP445">
        <v>1994</v>
      </c>
      <c r="AQ445" t="s">
        <v>13</v>
      </c>
      <c r="AR445" t="s">
        <v>14</v>
      </c>
      <c r="AS445" t="s">
        <v>21</v>
      </c>
      <c r="AT445" t="s">
        <v>22</v>
      </c>
      <c r="AU445">
        <v>87459</v>
      </c>
      <c r="AV445">
        <v>14756639</v>
      </c>
      <c r="AW445">
        <v>592.70000000000005</v>
      </c>
    </row>
    <row r="446" spans="14:49" x14ac:dyDescent="0.35">
      <c r="N446" s="3" t="str">
        <f t="shared" si="9"/>
        <v>1997Female85+ years</v>
      </c>
      <c r="O446">
        <v>1997</v>
      </c>
      <c r="P446">
        <v>1997</v>
      </c>
      <c r="Q446" t="s">
        <v>29</v>
      </c>
      <c r="R446" t="s">
        <v>30</v>
      </c>
      <c r="S446" t="s">
        <v>11</v>
      </c>
      <c r="T446" t="s">
        <v>12</v>
      </c>
      <c r="U446">
        <v>134</v>
      </c>
      <c r="V446">
        <v>2805297</v>
      </c>
      <c r="W446">
        <v>4.8</v>
      </c>
      <c r="AO446">
        <v>1994</v>
      </c>
      <c r="AP446">
        <v>1994</v>
      </c>
      <c r="AQ446" t="s">
        <v>13</v>
      </c>
      <c r="AR446" t="s">
        <v>14</v>
      </c>
      <c r="AS446" t="s">
        <v>23</v>
      </c>
      <c r="AT446" t="s">
        <v>24</v>
      </c>
      <c r="AU446">
        <v>144188</v>
      </c>
      <c r="AV446">
        <v>10070509</v>
      </c>
      <c r="AW446">
        <v>1431.8</v>
      </c>
    </row>
    <row r="447" spans="14:49" x14ac:dyDescent="0.35">
      <c r="N447" s="3" t="str">
        <f t="shared" si="9"/>
        <v>1997Male85+ years</v>
      </c>
      <c r="O447">
        <v>1997</v>
      </c>
      <c r="P447">
        <v>1997</v>
      </c>
      <c r="Q447" t="s">
        <v>29</v>
      </c>
      <c r="R447" t="s">
        <v>30</v>
      </c>
      <c r="S447" t="s">
        <v>13</v>
      </c>
      <c r="T447" t="s">
        <v>14</v>
      </c>
      <c r="U447">
        <v>671</v>
      </c>
      <c r="V447">
        <v>1100179</v>
      </c>
      <c r="W447">
        <v>61</v>
      </c>
      <c r="AO447">
        <v>1994</v>
      </c>
      <c r="AP447">
        <v>1994</v>
      </c>
      <c r="AQ447" t="s">
        <v>13</v>
      </c>
      <c r="AR447" t="s">
        <v>14</v>
      </c>
      <c r="AS447" t="s">
        <v>25</v>
      </c>
      <c r="AT447" t="s">
        <v>26</v>
      </c>
      <c r="AU447">
        <v>276239</v>
      </c>
      <c r="AV447">
        <v>8330888</v>
      </c>
      <c r="AW447">
        <v>3315.8</v>
      </c>
    </row>
    <row r="448" spans="14:49" x14ac:dyDescent="0.35">
      <c r="N448" s="3" t="str">
        <f t="shared" si="9"/>
        <v>1997FemaleNot Stated</v>
      </c>
      <c r="O448">
        <v>1997</v>
      </c>
      <c r="P448">
        <v>1997</v>
      </c>
      <c r="Q448" t="s">
        <v>31</v>
      </c>
      <c r="R448" t="s">
        <v>32</v>
      </c>
      <c r="S448" t="s">
        <v>11</v>
      </c>
      <c r="T448" t="s">
        <v>12</v>
      </c>
      <c r="U448">
        <v>2</v>
      </c>
      <c r="V448" t="s">
        <v>33</v>
      </c>
      <c r="W448" t="s">
        <v>33</v>
      </c>
      <c r="AO448">
        <v>1994</v>
      </c>
      <c r="AP448">
        <v>1994</v>
      </c>
      <c r="AQ448" t="s">
        <v>13</v>
      </c>
      <c r="AR448" t="s">
        <v>14</v>
      </c>
      <c r="AS448" t="s">
        <v>27</v>
      </c>
      <c r="AT448" t="s">
        <v>28</v>
      </c>
      <c r="AU448">
        <v>312929</v>
      </c>
      <c r="AV448">
        <v>4195885</v>
      </c>
      <c r="AW448">
        <v>7458</v>
      </c>
    </row>
    <row r="449" spans="14:49" x14ac:dyDescent="0.35">
      <c r="N449" s="3" t="str">
        <f t="shared" si="9"/>
        <v>1997MaleNot Stated</v>
      </c>
      <c r="O449">
        <v>1997</v>
      </c>
      <c r="P449">
        <v>1997</v>
      </c>
      <c r="Q449" t="s">
        <v>31</v>
      </c>
      <c r="R449" t="s">
        <v>32</v>
      </c>
      <c r="S449" t="s">
        <v>13</v>
      </c>
      <c r="T449" t="s">
        <v>14</v>
      </c>
      <c r="U449">
        <v>16</v>
      </c>
      <c r="V449" t="s">
        <v>33</v>
      </c>
      <c r="W449" t="s">
        <v>33</v>
      </c>
      <c r="AO449">
        <v>1994</v>
      </c>
      <c r="AP449">
        <v>1994</v>
      </c>
      <c r="AQ449" t="s">
        <v>13</v>
      </c>
      <c r="AR449" t="s">
        <v>14</v>
      </c>
      <c r="AS449" t="s">
        <v>29</v>
      </c>
      <c r="AT449" t="s">
        <v>30</v>
      </c>
      <c r="AU449">
        <v>176102</v>
      </c>
      <c r="AV449">
        <v>986224</v>
      </c>
      <c r="AW449">
        <v>17856.2</v>
      </c>
    </row>
    <row r="450" spans="14:49" x14ac:dyDescent="0.35">
      <c r="N450" s="3" t="str">
        <f t="shared" si="9"/>
        <v>1998Male5-9 years</v>
      </c>
      <c r="O450">
        <v>1998</v>
      </c>
      <c r="P450">
        <v>1998</v>
      </c>
      <c r="Q450" t="s">
        <v>122</v>
      </c>
      <c r="R450" s="1">
        <v>44325</v>
      </c>
      <c r="S450" t="s">
        <v>13</v>
      </c>
      <c r="T450" t="s">
        <v>14</v>
      </c>
      <c r="U450">
        <v>7</v>
      </c>
      <c r="V450">
        <v>10503792</v>
      </c>
      <c r="W450" t="s">
        <v>129</v>
      </c>
      <c r="AO450">
        <v>1994</v>
      </c>
      <c r="AP450">
        <v>1994</v>
      </c>
      <c r="AQ450" t="s">
        <v>13</v>
      </c>
      <c r="AR450" t="s">
        <v>14</v>
      </c>
      <c r="AS450" t="s">
        <v>31</v>
      </c>
      <c r="AT450" t="s">
        <v>32</v>
      </c>
      <c r="AU450">
        <v>311</v>
      </c>
      <c r="AV450" t="s">
        <v>33</v>
      </c>
      <c r="AW450" t="s">
        <v>33</v>
      </c>
    </row>
    <row r="451" spans="14:49" x14ac:dyDescent="0.35">
      <c r="N451" s="3" t="str">
        <f t="shared" si="9"/>
        <v>1998Female10-14 years</v>
      </c>
      <c r="O451">
        <v>1998</v>
      </c>
      <c r="P451">
        <v>1998</v>
      </c>
      <c r="Q451" t="s">
        <v>124</v>
      </c>
      <c r="R451" s="1">
        <v>44483</v>
      </c>
      <c r="S451" t="s">
        <v>11</v>
      </c>
      <c r="T451" t="s">
        <v>12</v>
      </c>
      <c r="U451">
        <v>83</v>
      </c>
      <c r="V451">
        <v>9666862</v>
      </c>
      <c r="W451">
        <v>0.9</v>
      </c>
      <c r="AO451">
        <v>1995</v>
      </c>
      <c r="AP451">
        <v>1995</v>
      </c>
      <c r="AQ451" t="s">
        <v>11</v>
      </c>
      <c r="AR451" t="s">
        <v>12</v>
      </c>
      <c r="AS451" t="s">
        <v>167</v>
      </c>
      <c r="AT451">
        <v>1</v>
      </c>
      <c r="AU451">
        <v>12961</v>
      </c>
      <c r="AV451">
        <v>1903234</v>
      </c>
      <c r="AW451">
        <v>681</v>
      </c>
    </row>
    <row r="452" spans="14:49" x14ac:dyDescent="0.35">
      <c r="N452" s="3" t="str">
        <f t="shared" ref="N452:N471" si="10">O452&amp;S452&amp;Q452</f>
        <v>1998Male10-14 years</v>
      </c>
      <c r="O452">
        <v>1998</v>
      </c>
      <c r="P452">
        <v>1998</v>
      </c>
      <c r="Q452" t="s">
        <v>124</v>
      </c>
      <c r="R452" s="1">
        <v>44483</v>
      </c>
      <c r="S452" t="s">
        <v>13</v>
      </c>
      <c r="T452" t="s">
        <v>14</v>
      </c>
      <c r="U452">
        <v>234</v>
      </c>
      <c r="V452">
        <v>10158319</v>
      </c>
      <c r="W452">
        <v>2.2999999999999998</v>
      </c>
      <c r="AO452">
        <v>1995</v>
      </c>
      <c r="AP452">
        <v>1995</v>
      </c>
      <c r="AQ452" t="s">
        <v>11</v>
      </c>
      <c r="AR452" t="s">
        <v>12</v>
      </c>
      <c r="AS452" t="s">
        <v>168</v>
      </c>
      <c r="AT452" s="1">
        <v>44200</v>
      </c>
      <c r="AU452">
        <v>2784</v>
      </c>
      <c r="AV452">
        <v>7731902</v>
      </c>
      <c r="AW452">
        <v>36</v>
      </c>
    </row>
    <row r="453" spans="14:49" x14ac:dyDescent="0.35">
      <c r="N453" s="3" t="str">
        <f t="shared" si="10"/>
        <v>1998Female15-19 years</v>
      </c>
      <c r="O453">
        <v>1998</v>
      </c>
      <c r="P453">
        <v>1998</v>
      </c>
      <c r="Q453" t="s">
        <v>125</v>
      </c>
      <c r="R453" t="s">
        <v>126</v>
      </c>
      <c r="S453" t="s">
        <v>11</v>
      </c>
      <c r="T453" t="s">
        <v>12</v>
      </c>
      <c r="U453">
        <v>274</v>
      </c>
      <c r="V453">
        <v>9640995</v>
      </c>
      <c r="W453">
        <v>2.8</v>
      </c>
      <c r="AO453">
        <v>1995</v>
      </c>
      <c r="AP453">
        <v>1995</v>
      </c>
      <c r="AQ453" t="s">
        <v>11</v>
      </c>
      <c r="AR453" t="s">
        <v>12</v>
      </c>
      <c r="AS453" t="s">
        <v>122</v>
      </c>
      <c r="AT453" s="1">
        <v>44325</v>
      </c>
      <c r="AU453">
        <v>1568</v>
      </c>
      <c r="AV453">
        <v>9485029</v>
      </c>
      <c r="AW453">
        <v>16.5</v>
      </c>
    </row>
    <row r="454" spans="14:49" x14ac:dyDescent="0.35">
      <c r="N454" s="3" t="str">
        <f t="shared" si="10"/>
        <v>1998Male15-19 years</v>
      </c>
      <c r="O454">
        <v>1998</v>
      </c>
      <c r="P454">
        <v>1998</v>
      </c>
      <c r="Q454" t="s">
        <v>125</v>
      </c>
      <c r="R454" t="s">
        <v>126</v>
      </c>
      <c r="S454" t="s">
        <v>13</v>
      </c>
      <c r="T454" t="s">
        <v>14</v>
      </c>
      <c r="U454">
        <v>1463</v>
      </c>
      <c r="V454">
        <v>10198737</v>
      </c>
      <c r="W454">
        <v>14.3</v>
      </c>
      <c r="AO454">
        <v>1995</v>
      </c>
      <c r="AP454">
        <v>1995</v>
      </c>
      <c r="AQ454" t="s">
        <v>11</v>
      </c>
      <c r="AR454" t="s">
        <v>12</v>
      </c>
      <c r="AS454" t="s">
        <v>124</v>
      </c>
      <c r="AT454" s="1">
        <v>44483</v>
      </c>
      <c r="AU454">
        <v>1809</v>
      </c>
      <c r="AV454">
        <v>9366209</v>
      </c>
      <c r="AW454">
        <v>19.3</v>
      </c>
    </row>
    <row r="455" spans="14:49" x14ac:dyDescent="0.35">
      <c r="N455" s="3" t="str">
        <f t="shared" si="10"/>
        <v>1998Female20-24 years</v>
      </c>
      <c r="O455">
        <v>1998</v>
      </c>
      <c r="P455">
        <v>1998</v>
      </c>
      <c r="Q455" t="s">
        <v>127</v>
      </c>
      <c r="R455" t="s">
        <v>128</v>
      </c>
      <c r="S455" t="s">
        <v>11</v>
      </c>
      <c r="T455" t="s">
        <v>12</v>
      </c>
      <c r="U455">
        <v>329</v>
      </c>
      <c r="V455">
        <v>8901215</v>
      </c>
      <c r="W455">
        <v>3.7</v>
      </c>
      <c r="AO455">
        <v>1995</v>
      </c>
      <c r="AP455">
        <v>1995</v>
      </c>
      <c r="AQ455" t="s">
        <v>11</v>
      </c>
      <c r="AR455" t="s">
        <v>12</v>
      </c>
      <c r="AS455" t="s">
        <v>125</v>
      </c>
      <c r="AT455" t="s">
        <v>126</v>
      </c>
      <c r="AU455">
        <v>4021</v>
      </c>
      <c r="AV455">
        <v>8929131</v>
      </c>
      <c r="AW455">
        <v>45</v>
      </c>
    </row>
    <row r="456" spans="14:49" x14ac:dyDescent="0.35">
      <c r="N456" s="3" t="str">
        <f t="shared" si="10"/>
        <v>1998Male20-24 years</v>
      </c>
      <c r="O456">
        <v>1998</v>
      </c>
      <c r="P456">
        <v>1998</v>
      </c>
      <c r="Q456" t="s">
        <v>127</v>
      </c>
      <c r="R456" t="s">
        <v>128</v>
      </c>
      <c r="S456" t="s">
        <v>13</v>
      </c>
      <c r="T456" t="s">
        <v>14</v>
      </c>
      <c r="U456">
        <v>2069</v>
      </c>
      <c r="V456">
        <v>9265888</v>
      </c>
      <c r="W456">
        <v>22.3</v>
      </c>
      <c r="AO456">
        <v>1995</v>
      </c>
      <c r="AP456">
        <v>1995</v>
      </c>
      <c r="AQ456" t="s">
        <v>11</v>
      </c>
      <c r="AR456" t="s">
        <v>12</v>
      </c>
      <c r="AS456" t="s">
        <v>127</v>
      </c>
      <c r="AT456" t="s">
        <v>128</v>
      </c>
      <c r="AU456">
        <v>4446</v>
      </c>
      <c r="AV456">
        <v>8985933</v>
      </c>
      <c r="AW456">
        <v>49.5</v>
      </c>
    </row>
    <row r="457" spans="14:49" x14ac:dyDescent="0.35">
      <c r="N457" s="3" t="str">
        <f t="shared" si="10"/>
        <v>1998Female25-34 years</v>
      </c>
      <c r="O457">
        <v>1998</v>
      </c>
      <c r="P457">
        <v>1998</v>
      </c>
      <c r="Q457" t="s">
        <v>17</v>
      </c>
      <c r="R457" t="s">
        <v>18</v>
      </c>
      <c r="S457" t="s">
        <v>11</v>
      </c>
      <c r="T457" t="s">
        <v>12</v>
      </c>
      <c r="U457">
        <v>961</v>
      </c>
      <c r="V457">
        <v>20266518</v>
      </c>
      <c r="W457">
        <v>4.7</v>
      </c>
      <c r="AO457">
        <v>1995</v>
      </c>
      <c r="AP457">
        <v>1995</v>
      </c>
      <c r="AQ457" t="s">
        <v>11</v>
      </c>
      <c r="AR457" t="s">
        <v>12</v>
      </c>
      <c r="AS457" t="s">
        <v>17</v>
      </c>
      <c r="AT457" t="s">
        <v>18</v>
      </c>
      <c r="AU457">
        <v>15919</v>
      </c>
      <c r="AV457">
        <v>20930892</v>
      </c>
      <c r="AW457">
        <v>76.099999999999994</v>
      </c>
    </row>
    <row r="458" spans="14:49" x14ac:dyDescent="0.35">
      <c r="N458" s="3" t="str">
        <f t="shared" si="10"/>
        <v>1998Male25-34 years</v>
      </c>
      <c r="O458">
        <v>1998</v>
      </c>
      <c r="P458">
        <v>1998</v>
      </c>
      <c r="Q458" t="s">
        <v>17</v>
      </c>
      <c r="R458" t="s">
        <v>18</v>
      </c>
      <c r="S458" t="s">
        <v>13</v>
      </c>
      <c r="T458" t="s">
        <v>14</v>
      </c>
      <c r="U458">
        <v>4404</v>
      </c>
      <c r="V458">
        <v>20489994</v>
      </c>
      <c r="W458">
        <v>21.5</v>
      </c>
      <c r="AO458">
        <v>1995</v>
      </c>
      <c r="AP458">
        <v>1995</v>
      </c>
      <c r="AQ458" t="s">
        <v>11</v>
      </c>
      <c r="AR458" t="s">
        <v>12</v>
      </c>
      <c r="AS458" t="s">
        <v>19</v>
      </c>
      <c r="AT458" t="s">
        <v>20</v>
      </c>
      <c r="AU458">
        <v>32139</v>
      </c>
      <c r="AV458">
        <v>21521809</v>
      </c>
      <c r="AW458">
        <v>149.30000000000001</v>
      </c>
    </row>
    <row r="459" spans="14:49" x14ac:dyDescent="0.35">
      <c r="N459" s="3" t="str">
        <f t="shared" si="10"/>
        <v>1998Female35-44 years</v>
      </c>
      <c r="O459">
        <v>1998</v>
      </c>
      <c r="P459">
        <v>1998</v>
      </c>
      <c r="Q459" t="s">
        <v>19</v>
      </c>
      <c r="R459" t="s">
        <v>20</v>
      </c>
      <c r="S459" t="s">
        <v>11</v>
      </c>
      <c r="T459" t="s">
        <v>12</v>
      </c>
      <c r="U459">
        <v>1541</v>
      </c>
      <c r="V459">
        <v>22516774</v>
      </c>
      <c r="W459">
        <v>6.8</v>
      </c>
      <c r="AO459">
        <v>1995</v>
      </c>
      <c r="AP459">
        <v>1995</v>
      </c>
      <c r="AQ459" t="s">
        <v>11</v>
      </c>
      <c r="AR459" t="s">
        <v>12</v>
      </c>
      <c r="AS459" t="s">
        <v>21</v>
      </c>
      <c r="AT459" t="s">
        <v>22</v>
      </c>
      <c r="AU459">
        <v>52078</v>
      </c>
      <c r="AV459">
        <v>16066641</v>
      </c>
      <c r="AW459">
        <v>324.10000000000002</v>
      </c>
    </row>
    <row r="460" spans="14:49" x14ac:dyDescent="0.35">
      <c r="N460" s="3" t="str">
        <f t="shared" si="10"/>
        <v>1998Male35-44 years</v>
      </c>
      <c r="O460">
        <v>1998</v>
      </c>
      <c r="P460">
        <v>1998</v>
      </c>
      <c r="Q460" t="s">
        <v>19</v>
      </c>
      <c r="R460" t="s">
        <v>20</v>
      </c>
      <c r="S460" t="s">
        <v>13</v>
      </c>
      <c r="T460" t="s">
        <v>14</v>
      </c>
      <c r="U460">
        <v>5296</v>
      </c>
      <c r="V460">
        <v>22231580</v>
      </c>
      <c r="W460">
        <v>23.8</v>
      </c>
      <c r="AO460">
        <v>1995</v>
      </c>
      <c r="AP460">
        <v>1995</v>
      </c>
      <c r="AQ460" t="s">
        <v>11</v>
      </c>
      <c r="AR460" t="s">
        <v>12</v>
      </c>
      <c r="AS460" t="s">
        <v>23</v>
      </c>
      <c r="AT460" t="s">
        <v>24</v>
      </c>
      <c r="AU460">
        <v>93222</v>
      </c>
      <c r="AV460">
        <v>11161349</v>
      </c>
      <c r="AW460">
        <v>835.2</v>
      </c>
    </row>
    <row r="461" spans="14:49" x14ac:dyDescent="0.35">
      <c r="N461" s="3" t="str">
        <f t="shared" si="10"/>
        <v>1998Female45-54 years</v>
      </c>
      <c r="O461">
        <v>1998</v>
      </c>
      <c r="P461">
        <v>1998</v>
      </c>
      <c r="Q461" t="s">
        <v>21</v>
      </c>
      <c r="R461" t="s">
        <v>22</v>
      </c>
      <c r="S461" t="s">
        <v>11</v>
      </c>
      <c r="T461" t="s">
        <v>12</v>
      </c>
      <c r="U461">
        <v>1235</v>
      </c>
      <c r="V461">
        <v>17958691</v>
      </c>
      <c r="W461">
        <v>6.9</v>
      </c>
      <c r="AO461">
        <v>1995</v>
      </c>
      <c r="AP461">
        <v>1995</v>
      </c>
      <c r="AQ461" t="s">
        <v>11</v>
      </c>
      <c r="AR461" t="s">
        <v>12</v>
      </c>
      <c r="AS461" t="s">
        <v>25</v>
      </c>
      <c r="AT461" t="s">
        <v>26</v>
      </c>
      <c r="AU461">
        <v>206889</v>
      </c>
      <c r="AV461">
        <v>10470931</v>
      </c>
      <c r="AW461">
        <v>1975.8</v>
      </c>
    </row>
    <row r="462" spans="14:49" x14ac:dyDescent="0.35">
      <c r="N462" s="3" t="str">
        <f t="shared" si="10"/>
        <v>1998Male45-54 years</v>
      </c>
      <c r="O462">
        <v>1998</v>
      </c>
      <c r="P462">
        <v>1998</v>
      </c>
      <c r="Q462" t="s">
        <v>21</v>
      </c>
      <c r="R462" t="s">
        <v>22</v>
      </c>
      <c r="S462" t="s">
        <v>13</v>
      </c>
      <c r="T462" t="s">
        <v>14</v>
      </c>
      <c r="U462">
        <v>3896</v>
      </c>
      <c r="V462">
        <v>17273166</v>
      </c>
      <c r="W462">
        <v>22.6</v>
      </c>
      <c r="AO462">
        <v>1995</v>
      </c>
      <c r="AP462">
        <v>1995</v>
      </c>
      <c r="AQ462" t="s">
        <v>11</v>
      </c>
      <c r="AR462" t="s">
        <v>12</v>
      </c>
      <c r="AS462" t="s">
        <v>27</v>
      </c>
      <c r="AT462" t="s">
        <v>28</v>
      </c>
      <c r="AU462">
        <v>332769</v>
      </c>
      <c r="AV462">
        <v>6905925</v>
      </c>
      <c r="AW462">
        <v>4818.6000000000004</v>
      </c>
    </row>
    <row r="463" spans="14:49" x14ac:dyDescent="0.35">
      <c r="N463" s="3" t="str">
        <f t="shared" si="10"/>
        <v>1998Female55-64 years</v>
      </c>
      <c r="O463">
        <v>1998</v>
      </c>
      <c r="P463">
        <v>1998</v>
      </c>
      <c r="Q463" t="s">
        <v>23</v>
      </c>
      <c r="R463" t="s">
        <v>24</v>
      </c>
      <c r="S463" t="s">
        <v>11</v>
      </c>
      <c r="T463" t="s">
        <v>12</v>
      </c>
      <c r="U463">
        <v>658</v>
      </c>
      <c r="V463">
        <v>11989847</v>
      </c>
      <c r="W463">
        <v>5.5</v>
      </c>
      <c r="AO463">
        <v>1995</v>
      </c>
      <c r="AP463">
        <v>1995</v>
      </c>
      <c r="AQ463" t="s">
        <v>11</v>
      </c>
      <c r="AR463" t="s">
        <v>12</v>
      </c>
      <c r="AS463" t="s">
        <v>29</v>
      </c>
      <c r="AT463" t="s">
        <v>30</v>
      </c>
      <c r="AU463">
        <v>378436</v>
      </c>
      <c r="AV463">
        <v>2657136</v>
      </c>
      <c r="AW463">
        <v>14242.3</v>
      </c>
    </row>
    <row r="464" spans="14:49" x14ac:dyDescent="0.35">
      <c r="N464" s="3" t="str">
        <f t="shared" si="10"/>
        <v>1998Male55-64 years</v>
      </c>
      <c r="O464">
        <v>1998</v>
      </c>
      <c r="P464">
        <v>1998</v>
      </c>
      <c r="Q464" t="s">
        <v>23</v>
      </c>
      <c r="R464" t="s">
        <v>24</v>
      </c>
      <c r="S464" t="s">
        <v>13</v>
      </c>
      <c r="T464" t="s">
        <v>14</v>
      </c>
      <c r="U464">
        <v>2305</v>
      </c>
      <c r="V464">
        <v>11021108</v>
      </c>
      <c r="W464">
        <v>20.9</v>
      </c>
      <c r="AO464">
        <v>1995</v>
      </c>
      <c r="AP464">
        <v>1995</v>
      </c>
      <c r="AQ464" t="s">
        <v>11</v>
      </c>
      <c r="AR464" t="s">
        <v>12</v>
      </c>
      <c r="AS464" t="s">
        <v>31</v>
      </c>
      <c r="AT464" t="s">
        <v>32</v>
      </c>
      <c r="AU464">
        <v>132</v>
      </c>
      <c r="AV464" t="s">
        <v>33</v>
      </c>
      <c r="AW464" t="s">
        <v>33</v>
      </c>
    </row>
    <row r="465" spans="14:49" x14ac:dyDescent="0.35">
      <c r="N465" s="3" t="str">
        <f t="shared" si="10"/>
        <v>1998Female65-74 years</v>
      </c>
      <c r="O465">
        <v>1998</v>
      </c>
      <c r="P465">
        <v>1998</v>
      </c>
      <c r="Q465" t="s">
        <v>25</v>
      </c>
      <c r="R465" t="s">
        <v>26</v>
      </c>
      <c r="S465" t="s">
        <v>11</v>
      </c>
      <c r="T465" t="s">
        <v>12</v>
      </c>
      <c r="U465">
        <v>436</v>
      </c>
      <c r="V465">
        <v>10236956</v>
      </c>
      <c r="W465">
        <v>4.3</v>
      </c>
      <c r="AO465">
        <v>1995</v>
      </c>
      <c r="AP465">
        <v>1995</v>
      </c>
      <c r="AQ465" t="s">
        <v>13</v>
      </c>
      <c r="AR465" t="s">
        <v>14</v>
      </c>
      <c r="AS465" t="s">
        <v>167</v>
      </c>
      <c r="AT465">
        <v>1</v>
      </c>
      <c r="AU465">
        <v>16622</v>
      </c>
      <c r="AV465">
        <v>1996355</v>
      </c>
      <c r="AW465">
        <v>832.6</v>
      </c>
    </row>
    <row r="466" spans="14:49" x14ac:dyDescent="0.35">
      <c r="N466" s="3" t="str">
        <f t="shared" si="10"/>
        <v>1998Male65-74 years</v>
      </c>
      <c r="O466">
        <v>1998</v>
      </c>
      <c r="P466">
        <v>1998</v>
      </c>
      <c r="Q466" t="s">
        <v>25</v>
      </c>
      <c r="R466" t="s">
        <v>26</v>
      </c>
      <c r="S466" t="s">
        <v>13</v>
      </c>
      <c r="T466" t="s">
        <v>14</v>
      </c>
      <c r="U466">
        <v>2161</v>
      </c>
      <c r="V466">
        <v>8333291</v>
      </c>
      <c r="W466">
        <v>25.9</v>
      </c>
      <c r="AO466">
        <v>1995</v>
      </c>
      <c r="AP466">
        <v>1995</v>
      </c>
      <c r="AQ466" t="s">
        <v>13</v>
      </c>
      <c r="AR466" t="s">
        <v>14</v>
      </c>
      <c r="AS466" t="s">
        <v>168</v>
      </c>
      <c r="AT466" s="1">
        <v>44200</v>
      </c>
      <c r="AU466">
        <v>3609</v>
      </c>
      <c r="AV466">
        <v>8103217</v>
      </c>
      <c r="AW466">
        <v>44.5</v>
      </c>
    </row>
    <row r="467" spans="14:49" x14ac:dyDescent="0.35">
      <c r="N467" s="3" t="str">
        <f t="shared" si="10"/>
        <v>1998Female75-84 years</v>
      </c>
      <c r="O467">
        <v>1998</v>
      </c>
      <c r="P467">
        <v>1998</v>
      </c>
      <c r="Q467" t="s">
        <v>27</v>
      </c>
      <c r="R467" t="s">
        <v>28</v>
      </c>
      <c r="S467" t="s">
        <v>11</v>
      </c>
      <c r="T467" t="s">
        <v>12</v>
      </c>
      <c r="U467">
        <v>355</v>
      </c>
      <c r="V467">
        <v>7306166</v>
      </c>
      <c r="W467">
        <v>4.9000000000000004</v>
      </c>
      <c r="AO467">
        <v>1995</v>
      </c>
      <c r="AP467">
        <v>1995</v>
      </c>
      <c r="AQ467" t="s">
        <v>13</v>
      </c>
      <c r="AR467" t="s">
        <v>14</v>
      </c>
      <c r="AS467" t="s">
        <v>122</v>
      </c>
      <c r="AT467" s="1">
        <v>44325</v>
      </c>
      <c r="AU467">
        <v>2212</v>
      </c>
      <c r="AV467">
        <v>9953142</v>
      </c>
      <c r="AW467">
        <v>22.2</v>
      </c>
    </row>
    <row r="468" spans="14:49" x14ac:dyDescent="0.35">
      <c r="N468" s="3" t="str">
        <f t="shared" si="10"/>
        <v>1998Male75-84 years</v>
      </c>
      <c r="O468">
        <v>1998</v>
      </c>
      <c r="P468">
        <v>1998</v>
      </c>
      <c r="Q468" t="s">
        <v>27</v>
      </c>
      <c r="R468" t="s">
        <v>28</v>
      </c>
      <c r="S468" t="s">
        <v>13</v>
      </c>
      <c r="T468" t="s">
        <v>14</v>
      </c>
      <c r="U468">
        <v>2000</v>
      </c>
      <c r="V468">
        <v>4710211</v>
      </c>
      <c r="W468">
        <v>42.5</v>
      </c>
      <c r="AO468">
        <v>1995</v>
      </c>
      <c r="AP468">
        <v>1995</v>
      </c>
      <c r="AQ468" t="s">
        <v>13</v>
      </c>
      <c r="AR468" t="s">
        <v>14</v>
      </c>
      <c r="AS468" t="s">
        <v>124</v>
      </c>
      <c r="AT468" s="1">
        <v>44483</v>
      </c>
      <c r="AU468">
        <v>3007</v>
      </c>
      <c r="AV468">
        <v>9840840</v>
      </c>
      <c r="AW468">
        <v>30.6</v>
      </c>
    </row>
    <row r="469" spans="14:49" x14ac:dyDescent="0.35">
      <c r="N469" s="3" t="str">
        <f t="shared" si="10"/>
        <v>1998Female85+ years</v>
      </c>
      <c r="O469">
        <v>1998</v>
      </c>
      <c r="P469">
        <v>1998</v>
      </c>
      <c r="Q469" t="s">
        <v>29</v>
      </c>
      <c r="R469" t="s">
        <v>30</v>
      </c>
      <c r="S469" t="s">
        <v>11</v>
      </c>
      <c r="T469" t="s">
        <v>12</v>
      </c>
      <c r="U469">
        <v>165</v>
      </c>
      <c r="V469">
        <v>2885710</v>
      </c>
      <c r="W469">
        <v>5.7</v>
      </c>
      <c r="AO469">
        <v>1995</v>
      </c>
      <c r="AP469">
        <v>1995</v>
      </c>
      <c r="AQ469" t="s">
        <v>13</v>
      </c>
      <c r="AR469" t="s">
        <v>14</v>
      </c>
      <c r="AS469" t="s">
        <v>125</v>
      </c>
      <c r="AT469" t="s">
        <v>126</v>
      </c>
      <c r="AU469">
        <v>11068</v>
      </c>
      <c r="AV469">
        <v>9444867</v>
      </c>
      <c r="AW469">
        <v>117.2</v>
      </c>
    </row>
    <row r="470" spans="14:49" x14ac:dyDescent="0.35">
      <c r="N470" s="3" t="str">
        <f t="shared" si="10"/>
        <v>1998Male85+ years</v>
      </c>
      <c r="O470">
        <v>1998</v>
      </c>
      <c r="P470">
        <v>1998</v>
      </c>
      <c r="Q470" t="s">
        <v>29</v>
      </c>
      <c r="R470" t="s">
        <v>30</v>
      </c>
      <c r="S470" t="s">
        <v>13</v>
      </c>
      <c r="T470" t="s">
        <v>14</v>
      </c>
      <c r="U470">
        <v>686</v>
      </c>
      <c r="V470">
        <v>1146825</v>
      </c>
      <c r="W470">
        <v>59.8</v>
      </c>
      <c r="AO470">
        <v>1995</v>
      </c>
      <c r="AP470">
        <v>1995</v>
      </c>
      <c r="AQ470" t="s">
        <v>13</v>
      </c>
      <c r="AR470" t="s">
        <v>14</v>
      </c>
      <c r="AS470" t="s">
        <v>127</v>
      </c>
      <c r="AT470" t="s">
        <v>128</v>
      </c>
      <c r="AU470">
        <v>14709</v>
      </c>
      <c r="AV470">
        <v>9314281</v>
      </c>
      <c r="AW470">
        <v>157.9</v>
      </c>
    </row>
    <row r="471" spans="14:49" x14ac:dyDescent="0.35">
      <c r="N471" s="3" t="str">
        <f t="shared" si="10"/>
        <v>1998MaleNot Stated</v>
      </c>
      <c r="O471">
        <v>1998</v>
      </c>
      <c r="P471">
        <v>1998</v>
      </c>
      <c r="Q471" t="s">
        <v>31</v>
      </c>
      <c r="R471" t="s">
        <v>32</v>
      </c>
      <c r="S471" t="s">
        <v>13</v>
      </c>
      <c r="T471" t="s">
        <v>14</v>
      </c>
      <c r="U471">
        <v>17</v>
      </c>
      <c r="V471" t="s">
        <v>33</v>
      </c>
      <c r="W471" t="s">
        <v>33</v>
      </c>
      <c r="AO471">
        <v>1995</v>
      </c>
      <c r="AP471">
        <v>1995</v>
      </c>
      <c r="AQ471" t="s">
        <v>13</v>
      </c>
      <c r="AR471" t="s">
        <v>14</v>
      </c>
      <c r="AS471" t="s">
        <v>17</v>
      </c>
      <c r="AT471" t="s">
        <v>18</v>
      </c>
      <c r="AU471">
        <v>41826</v>
      </c>
      <c r="AV471">
        <v>21121231</v>
      </c>
      <c r="AW471">
        <v>198</v>
      </c>
    </row>
    <row r="472" spans="14:49" x14ac:dyDescent="0.35">
      <c r="N472" t="s">
        <v>34</v>
      </c>
      <c r="AO472">
        <v>1995</v>
      </c>
      <c r="AP472">
        <v>1995</v>
      </c>
      <c r="AQ472" t="s">
        <v>13</v>
      </c>
      <c r="AR472" t="s">
        <v>14</v>
      </c>
      <c r="AS472" t="s">
        <v>19</v>
      </c>
      <c r="AT472" t="s">
        <v>20</v>
      </c>
      <c r="AU472">
        <v>70131</v>
      </c>
      <c r="AV472">
        <v>21188959</v>
      </c>
      <c r="AW472">
        <v>331</v>
      </c>
    </row>
    <row r="473" spans="14:49" x14ac:dyDescent="0.35">
      <c r="N473" t="s">
        <v>102</v>
      </c>
      <c r="AO473">
        <v>1995</v>
      </c>
      <c r="AP473">
        <v>1995</v>
      </c>
      <c r="AQ473" t="s">
        <v>13</v>
      </c>
      <c r="AR473" t="s">
        <v>14</v>
      </c>
      <c r="AS473" t="s">
        <v>21</v>
      </c>
      <c r="AT473" t="s">
        <v>22</v>
      </c>
      <c r="AU473">
        <v>90922</v>
      </c>
      <c r="AV473">
        <v>15413598</v>
      </c>
      <c r="AW473">
        <v>589.9</v>
      </c>
    </row>
    <row r="474" spans="14:49" x14ac:dyDescent="0.35">
      <c r="N474" t="s">
        <v>36</v>
      </c>
      <c r="AO474">
        <v>1995</v>
      </c>
      <c r="AP474">
        <v>1995</v>
      </c>
      <c r="AQ474" t="s">
        <v>13</v>
      </c>
      <c r="AR474" t="s">
        <v>14</v>
      </c>
      <c r="AS474" t="s">
        <v>23</v>
      </c>
      <c r="AT474" t="s">
        <v>24</v>
      </c>
      <c r="AU474">
        <v>142290</v>
      </c>
      <c r="AV474">
        <v>10158673</v>
      </c>
      <c r="AW474">
        <v>1400.7</v>
      </c>
    </row>
    <row r="475" spans="14:49" x14ac:dyDescent="0.35">
      <c r="N475" t="s">
        <v>103</v>
      </c>
      <c r="AO475">
        <v>1995</v>
      </c>
      <c r="AP475">
        <v>1995</v>
      </c>
      <c r="AQ475" t="s">
        <v>13</v>
      </c>
      <c r="AR475" t="s">
        <v>14</v>
      </c>
      <c r="AS475" t="s">
        <v>25</v>
      </c>
      <c r="AT475" t="s">
        <v>26</v>
      </c>
      <c r="AU475">
        <v>274001</v>
      </c>
      <c r="AV475">
        <v>8395157</v>
      </c>
      <c r="AW475">
        <v>3263.8</v>
      </c>
    </row>
    <row r="476" spans="14:49" x14ac:dyDescent="0.35">
      <c r="N476" t="s">
        <v>130</v>
      </c>
      <c r="AO476">
        <v>1995</v>
      </c>
      <c r="AP476">
        <v>1995</v>
      </c>
      <c r="AQ476" t="s">
        <v>13</v>
      </c>
      <c r="AR476" t="s">
        <v>14</v>
      </c>
      <c r="AS476" t="s">
        <v>27</v>
      </c>
      <c r="AT476" t="s">
        <v>28</v>
      </c>
      <c r="AU476">
        <v>319408</v>
      </c>
      <c r="AV476">
        <v>4316569</v>
      </c>
      <c r="AW476">
        <v>7399.6</v>
      </c>
    </row>
    <row r="477" spans="14:49" x14ac:dyDescent="0.35">
      <c r="N477" t="s">
        <v>39</v>
      </c>
      <c r="AO477">
        <v>1995</v>
      </c>
      <c r="AP477">
        <v>1995</v>
      </c>
      <c r="AQ477" t="s">
        <v>13</v>
      </c>
      <c r="AR477" t="s">
        <v>14</v>
      </c>
      <c r="AS477" t="s">
        <v>29</v>
      </c>
      <c r="AT477" t="s">
        <v>30</v>
      </c>
      <c r="AU477">
        <v>182823</v>
      </c>
      <c r="AV477">
        <v>1023586</v>
      </c>
      <c r="AW477">
        <v>17861</v>
      </c>
    </row>
    <row r="478" spans="14:49" x14ac:dyDescent="0.35">
      <c r="N478" t="s">
        <v>40</v>
      </c>
      <c r="AO478">
        <v>1995</v>
      </c>
      <c r="AP478">
        <v>1995</v>
      </c>
      <c r="AQ478" t="s">
        <v>13</v>
      </c>
      <c r="AR478" t="s">
        <v>14</v>
      </c>
      <c r="AS478" t="s">
        <v>31</v>
      </c>
      <c r="AT478" t="s">
        <v>32</v>
      </c>
      <c r="AU478">
        <v>331</v>
      </c>
      <c r="AV478" t="s">
        <v>33</v>
      </c>
      <c r="AW478" t="s">
        <v>33</v>
      </c>
    </row>
    <row r="479" spans="14:49" x14ac:dyDescent="0.35">
      <c r="N479" t="s">
        <v>41</v>
      </c>
      <c r="AO479">
        <v>1996</v>
      </c>
      <c r="AP479">
        <v>1996</v>
      </c>
      <c r="AQ479" t="s">
        <v>11</v>
      </c>
      <c r="AR479" t="s">
        <v>12</v>
      </c>
      <c r="AS479" t="s">
        <v>167</v>
      </c>
      <c r="AT479">
        <v>1</v>
      </c>
      <c r="AU479">
        <v>12522</v>
      </c>
      <c r="AV479">
        <v>1901014</v>
      </c>
      <c r="AW479">
        <v>658.7</v>
      </c>
    </row>
    <row r="480" spans="14:49" x14ac:dyDescent="0.35">
      <c r="N480" t="s">
        <v>42</v>
      </c>
      <c r="AO480">
        <v>1996</v>
      </c>
      <c r="AP480">
        <v>1996</v>
      </c>
      <c r="AQ480" t="s">
        <v>11</v>
      </c>
      <c r="AR480" t="s">
        <v>12</v>
      </c>
      <c r="AS480" t="s">
        <v>168</v>
      </c>
      <c r="AT480" s="1">
        <v>44200</v>
      </c>
      <c r="AU480">
        <v>2599</v>
      </c>
      <c r="AV480">
        <v>7647897</v>
      </c>
      <c r="AW480">
        <v>34</v>
      </c>
    </row>
    <row r="481" spans="14:49" x14ac:dyDescent="0.35">
      <c r="N481" t="s">
        <v>34</v>
      </c>
      <c r="AO481">
        <v>1996</v>
      </c>
      <c r="AP481">
        <v>1996</v>
      </c>
      <c r="AQ481" t="s">
        <v>11</v>
      </c>
      <c r="AR481" t="s">
        <v>12</v>
      </c>
      <c r="AS481" t="s">
        <v>122</v>
      </c>
      <c r="AT481" s="1">
        <v>44325</v>
      </c>
      <c r="AU481">
        <v>1580</v>
      </c>
      <c r="AV481">
        <v>9691976</v>
      </c>
      <c r="AW481">
        <v>16.3</v>
      </c>
    </row>
    <row r="482" spans="14:49" x14ac:dyDescent="0.35">
      <c r="N482" t="s">
        <v>104</v>
      </c>
      <c r="AO482">
        <v>1996</v>
      </c>
      <c r="AP482">
        <v>1996</v>
      </c>
      <c r="AQ482" t="s">
        <v>11</v>
      </c>
      <c r="AR482" t="s">
        <v>12</v>
      </c>
      <c r="AS482" t="s">
        <v>124</v>
      </c>
      <c r="AT482" s="1">
        <v>44483</v>
      </c>
      <c r="AU482">
        <v>1747</v>
      </c>
      <c r="AV482">
        <v>9476625</v>
      </c>
      <c r="AW482">
        <v>18.399999999999999</v>
      </c>
    </row>
    <row r="483" spans="14:49" x14ac:dyDescent="0.35">
      <c r="N483" t="s">
        <v>34</v>
      </c>
      <c r="AO483">
        <v>1996</v>
      </c>
      <c r="AP483">
        <v>1996</v>
      </c>
      <c r="AQ483" t="s">
        <v>11</v>
      </c>
      <c r="AR483" t="s">
        <v>12</v>
      </c>
      <c r="AS483" t="s">
        <v>125</v>
      </c>
      <c r="AT483" t="s">
        <v>126</v>
      </c>
      <c r="AU483">
        <v>3981</v>
      </c>
      <c r="AV483">
        <v>9193223</v>
      </c>
      <c r="AW483">
        <v>43.3</v>
      </c>
    </row>
    <row r="484" spans="14:49" x14ac:dyDescent="0.35">
      <c r="N484" t="s">
        <v>131</v>
      </c>
      <c r="AO484">
        <v>1996</v>
      </c>
      <c r="AP484">
        <v>1996</v>
      </c>
      <c r="AQ484" t="s">
        <v>11</v>
      </c>
      <c r="AR484" t="s">
        <v>12</v>
      </c>
      <c r="AS484" t="s">
        <v>127</v>
      </c>
      <c r="AT484" t="s">
        <v>128</v>
      </c>
      <c r="AU484">
        <v>4149</v>
      </c>
      <c r="AV484">
        <v>8770360</v>
      </c>
      <c r="AW484">
        <v>47.3</v>
      </c>
    </row>
    <row r="485" spans="14:49" x14ac:dyDescent="0.35">
      <c r="N485" t="s">
        <v>34</v>
      </c>
      <c r="AO485">
        <v>1996</v>
      </c>
      <c r="AP485">
        <v>1996</v>
      </c>
      <c r="AQ485" t="s">
        <v>11</v>
      </c>
      <c r="AR485" t="s">
        <v>12</v>
      </c>
      <c r="AS485" t="s">
        <v>17</v>
      </c>
      <c r="AT485" t="s">
        <v>18</v>
      </c>
      <c r="AU485">
        <v>15077</v>
      </c>
      <c r="AV485">
        <v>20804408</v>
      </c>
      <c r="AW485">
        <v>72.5</v>
      </c>
    </row>
    <row r="486" spans="14:49" x14ac:dyDescent="0.35">
      <c r="N486" t="s">
        <v>106</v>
      </c>
      <c r="AO486">
        <v>1996</v>
      </c>
      <c r="AP486">
        <v>1996</v>
      </c>
      <c r="AQ486" t="s">
        <v>11</v>
      </c>
      <c r="AR486" t="s">
        <v>12</v>
      </c>
      <c r="AS486" t="s">
        <v>19</v>
      </c>
      <c r="AT486" t="s">
        <v>20</v>
      </c>
      <c r="AU486">
        <v>31729</v>
      </c>
      <c r="AV486">
        <v>21936508</v>
      </c>
      <c r="AW486">
        <v>144.6</v>
      </c>
    </row>
    <row r="487" spans="14:49" x14ac:dyDescent="0.35">
      <c r="N487" t="s">
        <v>107</v>
      </c>
      <c r="AO487">
        <v>1996</v>
      </c>
      <c r="AP487">
        <v>1996</v>
      </c>
      <c r="AQ487" t="s">
        <v>11</v>
      </c>
      <c r="AR487" t="s">
        <v>12</v>
      </c>
      <c r="AS487" t="s">
        <v>21</v>
      </c>
      <c r="AT487" t="s">
        <v>22</v>
      </c>
      <c r="AU487">
        <v>53458</v>
      </c>
      <c r="AV487">
        <v>16734525</v>
      </c>
      <c r="AW487">
        <v>319.39999999999998</v>
      </c>
    </row>
    <row r="488" spans="14:49" x14ac:dyDescent="0.35">
      <c r="N488" t="s">
        <v>132</v>
      </c>
      <c r="AO488">
        <v>1996</v>
      </c>
      <c r="AP488">
        <v>1996</v>
      </c>
      <c r="AQ488" t="s">
        <v>11</v>
      </c>
      <c r="AR488" t="s">
        <v>12</v>
      </c>
      <c r="AS488" t="s">
        <v>23</v>
      </c>
      <c r="AT488" t="s">
        <v>24</v>
      </c>
      <c r="AU488">
        <v>92555</v>
      </c>
      <c r="AV488">
        <v>11285267</v>
      </c>
      <c r="AW488">
        <v>820.1</v>
      </c>
    </row>
    <row r="489" spans="14:49" x14ac:dyDescent="0.35">
      <c r="N489" t="s">
        <v>34</v>
      </c>
      <c r="AO489">
        <v>1996</v>
      </c>
      <c r="AP489">
        <v>1996</v>
      </c>
      <c r="AQ489" t="s">
        <v>11</v>
      </c>
      <c r="AR489" t="s">
        <v>12</v>
      </c>
      <c r="AS489" t="s">
        <v>25</v>
      </c>
      <c r="AT489" t="s">
        <v>26</v>
      </c>
      <c r="AU489">
        <v>204721</v>
      </c>
      <c r="AV489">
        <v>10426193</v>
      </c>
      <c r="AW489">
        <v>1963.5</v>
      </c>
    </row>
    <row r="490" spans="14:49" x14ac:dyDescent="0.35">
      <c r="N490" t="s">
        <v>50</v>
      </c>
      <c r="AO490">
        <v>1996</v>
      </c>
      <c r="AP490">
        <v>1996</v>
      </c>
      <c r="AQ490" t="s">
        <v>11</v>
      </c>
      <c r="AR490" t="s">
        <v>12</v>
      </c>
      <c r="AS490" t="s">
        <v>27</v>
      </c>
      <c r="AT490" t="s">
        <v>28</v>
      </c>
      <c r="AU490">
        <v>338031</v>
      </c>
      <c r="AV490">
        <v>7057505</v>
      </c>
      <c r="AW490">
        <v>4789.7</v>
      </c>
    </row>
    <row r="491" spans="14:49" x14ac:dyDescent="0.35">
      <c r="N491" t="s">
        <v>51</v>
      </c>
      <c r="AO491">
        <v>1996</v>
      </c>
      <c r="AP491">
        <v>1996</v>
      </c>
      <c r="AQ491" t="s">
        <v>11</v>
      </c>
      <c r="AR491" t="s">
        <v>12</v>
      </c>
      <c r="AS491" t="s">
        <v>29</v>
      </c>
      <c r="AT491" t="s">
        <v>30</v>
      </c>
      <c r="AU491">
        <v>388822</v>
      </c>
      <c r="AV491">
        <v>2734961</v>
      </c>
      <c r="AW491">
        <v>14216.7</v>
      </c>
    </row>
    <row r="492" spans="14:49" x14ac:dyDescent="0.35">
      <c r="N492" t="s">
        <v>34</v>
      </c>
      <c r="AO492">
        <v>1996</v>
      </c>
      <c r="AP492">
        <v>1996</v>
      </c>
      <c r="AQ492" t="s">
        <v>11</v>
      </c>
      <c r="AR492" t="s">
        <v>12</v>
      </c>
      <c r="AS492" t="s">
        <v>31</v>
      </c>
      <c r="AT492" t="s">
        <v>32</v>
      </c>
      <c r="AU492">
        <v>150</v>
      </c>
      <c r="AV492" t="s">
        <v>33</v>
      </c>
      <c r="AW492" t="s">
        <v>33</v>
      </c>
    </row>
    <row r="493" spans="14:49" x14ac:dyDescent="0.35">
      <c r="N493" t="s">
        <v>52</v>
      </c>
      <c r="AO493">
        <v>1996</v>
      </c>
      <c r="AP493">
        <v>1996</v>
      </c>
      <c r="AQ493" t="s">
        <v>13</v>
      </c>
      <c r="AR493" t="s">
        <v>14</v>
      </c>
      <c r="AS493" t="s">
        <v>167</v>
      </c>
      <c r="AT493">
        <v>1</v>
      </c>
      <c r="AU493">
        <v>15965</v>
      </c>
      <c r="AV493">
        <v>1990480</v>
      </c>
      <c r="AW493">
        <v>802.1</v>
      </c>
    </row>
    <row r="494" spans="14:49" x14ac:dyDescent="0.35">
      <c r="N494" t="s">
        <v>133</v>
      </c>
      <c r="AO494">
        <v>1996</v>
      </c>
      <c r="AP494">
        <v>1996</v>
      </c>
      <c r="AQ494" t="s">
        <v>13</v>
      </c>
      <c r="AR494" t="s">
        <v>14</v>
      </c>
      <c r="AS494" t="s">
        <v>168</v>
      </c>
      <c r="AT494" s="1">
        <v>44200</v>
      </c>
      <c r="AU494">
        <v>3349</v>
      </c>
      <c r="AV494">
        <v>8015376</v>
      </c>
      <c r="AW494">
        <v>41.8</v>
      </c>
    </row>
    <row r="495" spans="14:49" x14ac:dyDescent="0.35">
      <c r="N495" t="s">
        <v>134</v>
      </c>
      <c r="AO495">
        <v>1996</v>
      </c>
      <c r="AP495">
        <v>1996</v>
      </c>
      <c r="AQ495" t="s">
        <v>13</v>
      </c>
      <c r="AR495" t="s">
        <v>14</v>
      </c>
      <c r="AS495" t="s">
        <v>122</v>
      </c>
      <c r="AT495" s="1">
        <v>44325</v>
      </c>
      <c r="AU495">
        <v>2200</v>
      </c>
      <c r="AV495">
        <v>10168554</v>
      </c>
      <c r="AW495">
        <v>21.6</v>
      </c>
    </row>
    <row r="496" spans="14:49" x14ac:dyDescent="0.35">
      <c r="N496" t="s">
        <v>135</v>
      </c>
      <c r="AO496">
        <v>1996</v>
      </c>
      <c r="AP496">
        <v>1996</v>
      </c>
      <c r="AQ496" t="s">
        <v>13</v>
      </c>
      <c r="AR496" t="s">
        <v>14</v>
      </c>
      <c r="AS496" t="s">
        <v>124</v>
      </c>
      <c r="AT496" s="1">
        <v>44483</v>
      </c>
      <c r="AU496">
        <v>2803</v>
      </c>
      <c r="AV496">
        <v>9958484</v>
      </c>
      <c r="AW496">
        <v>28.1</v>
      </c>
    </row>
    <row r="497" spans="14:49" x14ac:dyDescent="0.35">
      <c r="N497" t="s">
        <v>114</v>
      </c>
      <c r="AO497">
        <v>1996</v>
      </c>
      <c r="AP497">
        <v>1996</v>
      </c>
      <c r="AQ497" t="s">
        <v>13</v>
      </c>
      <c r="AR497" t="s">
        <v>14</v>
      </c>
      <c r="AS497" t="s">
        <v>125</v>
      </c>
      <c r="AT497" t="s">
        <v>126</v>
      </c>
      <c r="AU497">
        <v>10682</v>
      </c>
      <c r="AV497">
        <v>9726937</v>
      </c>
      <c r="AW497">
        <v>109.8</v>
      </c>
    </row>
    <row r="498" spans="14:49" x14ac:dyDescent="0.35">
      <c r="N498" t="s">
        <v>136</v>
      </c>
      <c r="AO498">
        <v>1996</v>
      </c>
      <c r="AP498">
        <v>1996</v>
      </c>
      <c r="AQ498" t="s">
        <v>13</v>
      </c>
      <c r="AR498" t="s">
        <v>14</v>
      </c>
      <c r="AS498" t="s">
        <v>127</v>
      </c>
      <c r="AT498" t="s">
        <v>128</v>
      </c>
      <c r="AU498">
        <v>13631</v>
      </c>
      <c r="AV498">
        <v>9106285</v>
      </c>
      <c r="AW498">
        <v>149.69999999999999</v>
      </c>
    </row>
    <row r="499" spans="14:49" x14ac:dyDescent="0.35">
      <c r="N499" t="s">
        <v>116</v>
      </c>
      <c r="AO499">
        <v>1996</v>
      </c>
      <c r="AP499">
        <v>1996</v>
      </c>
      <c r="AQ499" t="s">
        <v>13</v>
      </c>
      <c r="AR499" t="s">
        <v>14</v>
      </c>
      <c r="AS499" t="s">
        <v>17</v>
      </c>
      <c r="AT499" t="s">
        <v>18</v>
      </c>
      <c r="AU499">
        <v>36070</v>
      </c>
      <c r="AV499">
        <v>21004897</v>
      </c>
      <c r="AW499">
        <v>171.7</v>
      </c>
    </row>
    <row r="500" spans="14:49" x14ac:dyDescent="0.35">
      <c r="N500" t="s">
        <v>117</v>
      </c>
      <c r="AO500">
        <v>1996</v>
      </c>
      <c r="AP500">
        <v>1996</v>
      </c>
      <c r="AQ500" t="s">
        <v>13</v>
      </c>
      <c r="AR500" t="s">
        <v>14</v>
      </c>
      <c r="AS500" t="s">
        <v>19</v>
      </c>
      <c r="AT500" t="s">
        <v>20</v>
      </c>
      <c r="AU500">
        <v>64304</v>
      </c>
      <c r="AV500">
        <v>21614755</v>
      </c>
      <c r="AW500">
        <v>297.5</v>
      </c>
    </row>
    <row r="501" spans="14:49" x14ac:dyDescent="0.35">
      <c r="N501" t="s">
        <v>118</v>
      </c>
      <c r="AO501">
        <v>1996</v>
      </c>
      <c r="AP501">
        <v>1996</v>
      </c>
      <c r="AQ501" t="s">
        <v>13</v>
      </c>
      <c r="AR501" t="s">
        <v>14</v>
      </c>
      <c r="AS501" t="s">
        <v>21</v>
      </c>
      <c r="AT501" t="s">
        <v>22</v>
      </c>
      <c r="AU501">
        <v>90871</v>
      </c>
      <c r="AV501">
        <v>16065440</v>
      </c>
      <c r="AW501">
        <v>565.6</v>
      </c>
    </row>
    <row r="502" spans="14:49" x14ac:dyDescent="0.35">
      <c r="N502" t="s">
        <v>137</v>
      </c>
      <c r="AO502">
        <v>1996</v>
      </c>
      <c r="AP502">
        <v>1996</v>
      </c>
      <c r="AQ502" t="s">
        <v>13</v>
      </c>
      <c r="AR502" t="s">
        <v>14</v>
      </c>
      <c r="AS502" t="s">
        <v>23</v>
      </c>
      <c r="AT502" t="s">
        <v>24</v>
      </c>
      <c r="AU502">
        <v>141170</v>
      </c>
      <c r="AV502">
        <v>10304719</v>
      </c>
      <c r="AW502">
        <v>1370</v>
      </c>
    </row>
    <row r="503" spans="14:49" x14ac:dyDescent="0.35">
      <c r="N503" t="s">
        <v>68</v>
      </c>
      <c r="AO503">
        <v>1996</v>
      </c>
      <c r="AP503">
        <v>1996</v>
      </c>
      <c r="AQ503" t="s">
        <v>13</v>
      </c>
      <c r="AR503" t="s">
        <v>14</v>
      </c>
      <c r="AS503" t="s">
        <v>25</v>
      </c>
      <c r="AT503" t="s">
        <v>26</v>
      </c>
      <c r="AU503">
        <v>269173</v>
      </c>
      <c r="AV503">
        <v>8398295</v>
      </c>
      <c r="AW503">
        <v>3205.1</v>
      </c>
    </row>
    <row r="504" spans="14:49" x14ac:dyDescent="0.35">
      <c r="N504" t="s">
        <v>138</v>
      </c>
      <c r="AO504">
        <v>1996</v>
      </c>
      <c r="AP504">
        <v>1996</v>
      </c>
      <c r="AQ504" t="s">
        <v>13</v>
      </c>
      <c r="AR504" t="s">
        <v>14</v>
      </c>
      <c r="AS504" t="s">
        <v>27</v>
      </c>
      <c r="AT504" t="s">
        <v>28</v>
      </c>
      <c r="AU504">
        <v>325259</v>
      </c>
      <c r="AV504">
        <v>4466164</v>
      </c>
      <c r="AW504">
        <v>7282.7</v>
      </c>
    </row>
    <row r="505" spans="14:49" x14ac:dyDescent="0.35">
      <c r="AO505">
        <v>1996</v>
      </c>
      <c r="AP505">
        <v>1996</v>
      </c>
      <c r="AQ505" t="s">
        <v>13</v>
      </c>
      <c r="AR505" t="s">
        <v>14</v>
      </c>
      <c r="AS505" t="s">
        <v>29</v>
      </c>
      <c r="AT505" t="s">
        <v>30</v>
      </c>
      <c r="AU505">
        <v>187719</v>
      </c>
      <c r="AV505">
        <v>1059931</v>
      </c>
      <c r="AW505">
        <v>17710.5</v>
      </c>
    </row>
    <row r="506" spans="14:49" x14ac:dyDescent="0.35">
      <c r="AO506">
        <v>1996</v>
      </c>
      <c r="AP506">
        <v>1996</v>
      </c>
      <c r="AQ506" t="s">
        <v>13</v>
      </c>
      <c r="AR506" t="s">
        <v>14</v>
      </c>
      <c r="AS506" t="s">
        <v>31</v>
      </c>
      <c r="AT506" t="s">
        <v>32</v>
      </c>
      <c r="AU506">
        <v>373</v>
      </c>
      <c r="AV506" t="s">
        <v>33</v>
      </c>
      <c r="AW506" t="s">
        <v>33</v>
      </c>
    </row>
    <row r="507" spans="14:49" x14ac:dyDescent="0.35">
      <c r="AO507">
        <v>1997</v>
      </c>
      <c r="AP507">
        <v>1997</v>
      </c>
      <c r="AQ507" t="s">
        <v>11</v>
      </c>
      <c r="AR507" t="s">
        <v>12</v>
      </c>
      <c r="AS507" t="s">
        <v>167</v>
      </c>
      <c r="AT507">
        <v>1</v>
      </c>
      <c r="AU507">
        <v>12257</v>
      </c>
      <c r="AV507">
        <v>1895298</v>
      </c>
      <c r="AW507">
        <v>646.70000000000005</v>
      </c>
    </row>
    <row r="508" spans="14:49" x14ac:dyDescent="0.35">
      <c r="AO508">
        <v>1997</v>
      </c>
      <c r="AP508">
        <v>1997</v>
      </c>
      <c r="AQ508" t="s">
        <v>11</v>
      </c>
      <c r="AR508" t="s">
        <v>12</v>
      </c>
      <c r="AS508" t="s">
        <v>168</v>
      </c>
      <c r="AT508" s="1">
        <v>44200</v>
      </c>
      <c r="AU508">
        <v>2380</v>
      </c>
      <c r="AV508">
        <v>7557654</v>
      </c>
      <c r="AW508">
        <v>31.5</v>
      </c>
    </row>
    <row r="509" spans="14:49" x14ac:dyDescent="0.35">
      <c r="AO509">
        <v>1997</v>
      </c>
      <c r="AP509">
        <v>1997</v>
      </c>
      <c r="AQ509" t="s">
        <v>11</v>
      </c>
      <c r="AR509" t="s">
        <v>12</v>
      </c>
      <c r="AS509" t="s">
        <v>122</v>
      </c>
      <c r="AT509" s="1">
        <v>44325</v>
      </c>
      <c r="AU509">
        <v>1600</v>
      </c>
      <c r="AV509">
        <v>9885415</v>
      </c>
      <c r="AW509">
        <v>16.2</v>
      </c>
    </row>
    <row r="510" spans="14:49" x14ac:dyDescent="0.35">
      <c r="AO510">
        <v>1997</v>
      </c>
      <c r="AP510">
        <v>1997</v>
      </c>
      <c r="AQ510" t="s">
        <v>11</v>
      </c>
      <c r="AR510" t="s">
        <v>12</v>
      </c>
      <c r="AS510" t="s">
        <v>124</v>
      </c>
      <c r="AT510" s="1">
        <v>44483</v>
      </c>
      <c r="AU510">
        <v>1698</v>
      </c>
      <c r="AV510">
        <v>9557354</v>
      </c>
      <c r="AW510">
        <v>17.8</v>
      </c>
    </row>
    <row r="511" spans="14:49" x14ac:dyDescent="0.35">
      <c r="AO511">
        <v>1997</v>
      </c>
      <c r="AP511">
        <v>1997</v>
      </c>
      <c r="AQ511" t="s">
        <v>11</v>
      </c>
      <c r="AR511" t="s">
        <v>12</v>
      </c>
      <c r="AS511" t="s">
        <v>125</v>
      </c>
      <c r="AT511" t="s">
        <v>126</v>
      </c>
      <c r="AU511">
        <v>4007</v>
      </c>
      <c r="AV511">
        <v>9425166</v>
      </c>
      <c r="AW511">
        <v>42.5</v>
      </c>
    </row>
    <row r="512" spans="14:49" x14ac:dyDescent="0.35">
      <c r="AO512">
        <v>1997</v>
      </c>
      <c r="AP512">
        <v>1997</v>
      </c>
      <c r="AQ512" t="s">
        <v>11</v>
      </c>
      <c r="AR512" t="s">
        <v>12</v>
      </c>
      <c r="AS512" t="s">
        <v>127</v>
      </c>
      <c r="AT512" t="s">
        <v>128</v>
      </c>
      <c r="AU512">
        <v>4225</v>
      </c>
      <c r="AV512">
        <v>8780930</v>
      </c>
      <c r="AW512">
        <v>48.1</v>
      </c>
    </row>
    <row r="513" spans="41:49" x14ac:dyDescent="0.35">
      <c r="AO513">
        <v>1997</v>
      </c>
      <c r="AP513">
        <v>1997</v>
      </c>
      <c r="AQ513" t="s">
        <v>11</v>
      </c>
      <c r="AR513" t="s">
        <v>12</v>
      </c>
      <c r="AS513" t="s">
        <v>17</v>
      </c>
      <c r="AT513" t="s">
        <v>18</v>
      </c>
      <c r="AU513">
        <v>13831</v>
      </c>
      <c r="AV513">
        <v>20568783</v>
      </c>
      <c r="AW513">
        <v>67.2</v>
      </c>
    </row>
    <row r="514" spans="41:49" x14ac:dyDescent="0.35">
      <c r="AO514">
        <v>1997</v>
      </c>
      <c r="AP514">
        <v>1997</v>
      </c>
      <c r="AQ514" t="s">
        <v>11</v>
      </c>
      <c r="AR514" t="s">
        <v>12</v>
      </c>
      <c r="AS514" t="s">
        <v>19</v>
      </c>
      <c r="AT514" t="s">
        <v>20</v>
      </c>
      <c r="AU514">
        <v>31267</v>
      </c>
      <c r="AV514">
        <v>22266278</v>
      </c>
      <c r="AW514">
        <v>140.4</v>
      </c>
    </row>
    <row r="515" spans="41:49" x14ac:dyDescent="0.35">
      <c r="AO515">
        <v>1997</v>
      </c>
      <c r="AP515">
        <v>1997</v>
      </c>
      <c r="AQ515" t="s">
        <v>11</v>
      </c>
      <c r="AR515" t="s">
        <v>12</v>
      </c>
      <c r="AS515" t="s">
        <v>21</v>
      </c>
      <c r="AT515" t="s">
        <v>22</v>
      </c>
      <c r="AU515">
        <v>54295</v>
      </c>
      <c r="AV515">
        <v>17427695</v>
      </c>
      <c r="AW515">
        <v>311.5</v>
      </c>
    </row>
    <row r="516" spans="41:49" x14ac:dyDescent="0.35">
      <c r="AO516">
        <v>1997</v>
      </c>
      <c r="AP516">
        <v>1997</v>
      </c>
      <c r="AQ516" t="s">
        <v>11</v>
      </c>
      <c r="AR516" t="s">
        <v>12</v>
      </c>
      <c r="AS516" t="s">
        <v>23</v>
      </c>
      <c r="AT516" t="s">
        <v>24</v>
      </c>
      <c r="AU516">
        <v>93117</v>
      </c>
      <c r="AV516">
        <v>11534771</v>
      </c>
      <c r="AW516">
        <v>807.3</v>
      </c>
    </row>
    <row r="517" spans="41:49" x14ac:dyDescent="0.35">
      <c r="AO517">
        <v>1997</v>
      </c>
      <c r="AP517">
        <v>1997</v>
      </c>
      <c r="AQ517" t="s">
        <v>11</v>
      </c>
      <c r="AR517" t="s">
        <v>12</v>
      </c>
      <c r="AS517" t="s">
        <v>25</v>
      </c>
      <c r="AT517" t="s">
        <v>26</v>
      </c>
      <c r="AU517">
        <v>200399</v>
      </c>
      <c r="AV517">
        <v>10326142</v>
      </c>
      <c r="AW517">
        <v>1940.7</v>
      </c>
    </row>
    <row r="518" spans="41:49" x14ac:dyDescent="0.35">
      <c r="AO518">
        <v>1997</v>
      </c>
      <c r="AP518">
        <v>1997</v>
      </c>
      <c r="AQ518" t="s">
        <v>11</v>
      </c>
      <c r="AR518" t="s">
        <v>12</v>
      </c>
      <c r="AS518" t="s">
        <v>27</v>
      </c>
      <c r="AT518" t="s">
        <v>28</v>
      </c>
      <c r="AU518">
        <v>341139</v>
      </c>
      <c r="AV518">
        <v>7206897</v>
      </c>
      <c r="AW518">
        <v>4733.5</v>
      </c>
    </row>
    <row r="519" spans="41:49" x14ac:dyDescent="0.35">
      <c r="AO519">
        <v>1997</v>
      </c>
      <c r="AP519">
        <v>1997</v>
      </c>
      <c r="AQ519" t="s">
        <v>11</v>
      </c>
      <c r="AR519" t="s">
        <v>12</v>
      </c>
      <c r="AS519" t="s">
        <v>29</v>
      </c>
      <c r="AT519" t="s">
        <v>30</v>
      </c>
      <c r="AU519">
        <v>399907</v>
      </c>
      <c r="AV519">
        <v>2805297</v>
      </c>
      <c r="AW519">
        <v>14255.4</v>
      </c>
    </row>
    <row r="520" spans="41:49" x14ac:dyDescent="0.35">
      <c r="AO520">
        <v>1997</v>
      </c>
      <c r="AP520">
        <v>1997</v>
      </c>
      <c r="AQ520" t="s">
        <v>11</v>
      </c>
      <c r="AR520" t="s">
        <v>12</v>
      </c>
      <c r="AS520" t="s">
        <v>31</v>
      </c>
      <c r="AT520" t="s">
        <v>32</v>
      </c>
      <c r="AU520">
        <v>84</v>
      </c>
      <c r="AV520" t="s">
        <v>33</v>
      </c>
      <c r="AW520" t="s">
        <v>33</v>
      </c>
    </row>
    <row r="521" spans="41:49" x14ac:dyDescent="0.35">
      <c r="AO521">
        <v>1997</v>
      </c>
      <c r="AP521">
        <v>1997</v>
      </c>
      <c r="AQ521" t="s">
        <v>13</v>
      </c>
      <c r="AR521" t="s">
        <v>14</v>
      </c>
      <c r="AS521" t="s">
        <v>167</v>
      </c>
      <c r="AT521">
        <v>1</v>
      </c>
      <c r="AU521">
        <v>15788</v>
      </c>
      <c r="AV521">
        <v>1985596</v>
      </c>
      <c r="AW521">
        <v>795.1</v>
      </c>
    </row>
    <row r="522" spans="41:49" x14ac:dyDescent="0.35">
      <c r="AO522">
        <v>1997</v>
      </c>
      <c r="AP522">
        <v>1997</v>
      </c>
      <c r="AQ522" t="s">
        <v>13</v>
      </c>
      <c r="AR522" t="s">
        <v>14</v>
      </c>
      <c r="AS522" t="s">
        <v>168</v>
      </c>
      <c r="AT522" s="1">
        <v>44200</v>
      </c>
      <c r="AU522">
        <v>3121</v>
      </c>
      <c r="AV522">
        <v>7923876</v>
      </c>
      <c r="AW522">
        <v>39.4</v>
      </c>
    </row>
    <row r="523" spans="41:49" x14ac:dyDescent="0.35">
      <c r="AO523">
        <v>1997</v>
      </c>
      <c r="AP523">
        <v>1997</v>
      </c>
      <c r="AQ523" t="s">
        <v>13</v>
      </c>
      <c r="AR523" t="s">
        <v>14</v>
      </c>
      <c r="AS523" t="s">
        <v>122</v>
      </c>
      <c r="AT523" s="1">
        <v>44325</v>
      </c>
      <c r="AU523">
        <v>2045</v>
      </c>
      <c r="AV523">
        <v>10368617</v>
      </c>
      <c r="AW523">
        <v>19.7</v>
      </c>
    </row>
    <row r="524" spans="41:49" x14ac:dyDescent="0.35">
      <c r="AO524">
        <v>1997</v>
      </c>
      <c r="AP524">
        <v>1997</v>
      </c>
      <c r="AQ524" t="s">
        <v>13</v>
      </c>
      <c r="AR524" t="s">
        <v>14</v>
      </c>
      <c r="AS524" t="s">
        <v>124</v>
      </c>
      <c r="AT524" s="1">
        <v>44483</v>
      </c>
      <c r="AU524">
        <v>2718</v>
      </c>
      <c r="AV524">
        <v>10043343</v>
      </c>
      <c r="AW524">
        <v>27.1</v>
      </c>
    </row>
    <row r="525" spans="41:49" x14ac:dyDescent="0.35">
      <c r="AO525">
        <v>1997</v>
      </c>
      <c r="AP525">
        <v>1997</v>
      </c>
      <c r="AQ525" t="s">
        <v>13</v>
      </c>
      <c r="AR525" t="s">
        <v>14</v>
      </c>
      <c r="AS525" t="s">
        <v>125</v>
      </c>
      <c r="AT525" t="s">
        <v>126</v>
      </c>
      <c r="AU525">
        <v>10265</v>
      </c>
      <c r="AV525">
        <v>9972525</v>
      </c>
      <c r="AW525">
        <v>102.9</v>
      </c>
    </row>
    <row r="526" spans="41:49" x14ac:dyDescent="0.35">
      <c r="AO526">
        <v>1997</v>
      </c>
      <c r="AP526">
        <v>1997</v>
      </c>
      <c r="AQ526" t="s">
        <v>13</v>
      </c>
      <c r="AR526" t="s">
        <v>14</v>
      </c>
      <c r="AS526" t="s">
        <v>127</v>
      </c>
      <c r="AT526" t="s">
        <v>128</v>
      </c>
      <c r="AU526">
        <v>13047</v>
      </c>
      <c r="AV526">
        <v>9129146</v>
      </c>
      <c r="AW526">
        <v>142.9</v>
      </c>
    </row>
    <row r="527" spans="41:49" x14ac:dyDescent="0.35">
      <c r="AO527">
        <v>1997</v>
      </c>
      <c r="AP527">
        <v>1997</v>
      </c>
      <c r="AQ527" t="s">
        <v>13</v>
      </c>
      <c r="AR527" t="s">
        <v>14</v>
      </c>
      <c r="AS527" t="s">
        <v>17</v>
      </c>
      <c r="AT527" t="s">
        <v>18</v>
      </c>
      <c r="AU527">
        <v>31707</v>
      </c>
      <c r="AV527">
        <v>20776180</v>
      </c>
      <c r="AW527">
        <v>152.6</v>
      </c>
    </row>
    <row r="528" spans="41:49" x14ac:dyDescent="0.35">
      <c r="AO528">
        <v>1997</v>
      </c>
      <c r="AP528">
        <v>1997</v>
      </c>
      <c r="AQ528" t="s">
        <v>13</v>
      </c>
      <c r="AR528" t="s">
        <v>14</v>
      </c>
      <c r="AS528" t="s">
        <v>19</v>
      </c>
      <c r="AT528" t="s">
        <v>20</v>
      </c>
      <c r="AU528">
        <v>58141</v>
      </c>
      <c r="AV528">
        <v>21962137</v>
      </c>
      <c r="AW528">
        <v>264.7</v>
      </c>
    </row>
    <row r="529" spans="41:49" x14ac:dyDescent="0.35">
      <c r="AO529">
        <v>1997</v>
      </c>
      <c r="AP529">
        <v>1997</v>
      </c>
      <c r="AQ529" t="s">
        <v>13</v>
      </c>
      <c r="AR529" t="s">
        <v>14</v>
      </c>
      <c r="AS529" t="s">
        <v>21</v>
      </c>
      <c r="AT529" t="s">
        <v>22</v>
      </c>
      <c r="AU529">
        <v>90587</v>
      </c>
      <c r="AV529">
        <v>16749813</v>
      </c>
      <c r="AW529">
        <v>540.79999999999995</v>
      </c>
    </row>
    <row r="530" spans="41:49" x14ac:dyDescent="0.35">
      <c r="AO530">
        <v>1997</v>
      </c>
      <c r="AP530">
        <v>1997</v>
      </c>
      <c r="AQ530" t="s">
        <v>13</v>
      </c>
      <c r="AR530" t="s">
        <v>14</v>
      </c>
      <c r="AS530" t="s">
        <v>23</v>
      </c>
      <c r="AT530" t="s">
        <v>24</v>
      </c>
      <c r="AU530">
        <v>138876</v>
      </c>
      <c r="AV530">
        <v>10564540</v>
      </c>
      <c r="AW530">
        <v>1314.5</v>
      </c>
    </row>
    <row r="531" spans="41:49" x14ac:dyDescent="0.35">
      <c r="AO531">
        <v>1997</v>
      </c>
      <c r="AP531">
        <v>1997</v>
      </c>
      <c r="AQ531" t="s">
        <v>13</v>
      </c>
      <c r="AR531" t="s">
        <v>14</v>
      </c>
      <c r="AS531" t="s">
        <v>25</v>
      </c>
      <c r="AT531" t="s">
        <v>26</v>
      </c>
      <c r="AU531">
        <v>263875</v>
      </c>
      <c r="AV531">
        <v>8357732</v>
      </c>
      <c r="AW531">
        <v>3157.3</v>
      </c>
    </row>
    <row r="532" spans="41:49" x14ac:dyDescent="0.35">
      <c r="AO532">
        <v>1997</v>
      </c>
      <c r="AP532">
        <v>1997</v>
      </c>
      <c r="AQ532" t="s">
        <v>13</v>
      </c>
      <c r="AR532" t="s">
        <v>14</v>
      </c>
      <c r="AS532" t="s">
        <v>27</v>
      </c>
      <c r="AT532" t="s">
        <v>28</v>
      </c>
      <c r="AU532">
        <v>329391</v>
      </c>
      <c r="AV532">
        <v>4605314</v>
      </c>
      <c r="AW532">
        <v>7152.4</v>
      </c>
    </row>
    <row r="533" spans="41:49" x14ac:dyDescent="0.35">
      <c r="AO533">
        <v>1997</v>
      </c>
      <c r="AP533">
        <v>1997</v>
      </c>
      <c r="AQ533" t="s">
        <v>13</v>
      </c>
      <c r="AR533" t="s">
        <v>14</v>
      </c>
      <c r="AS533" t="s">
        <v>29</v>
      </c>
      <c r="AT533" t="s">
        <v>30</v>
      </c>
      <c r="AU533">
        <v>194161</v>
      </c>
      <c r="AV533">
        <v>1100179</v>
      </c>
      <c r="AW533">
        <v>17648.099999999999</v>
      </c>
    </row>
    <row r="534" spans="41:49" x14ac:dyDescent="0.35">
      <c r="AO534">
        <v>1997</v>
      </c>
      <c r="AP534">
        <v>1997</v>
      </c>
      <c r="AQ534" t="s">
        <v>13</v>
      </c>
      <c r="AR534" t="s">
        <v>14</v>
      </c>
      <c r="AS534" t="s">
        <v>31</v>
      </c>
      <c r="AT534" t="s">
        <v>32</v>
      </c>
      <c r="AU534">
        <v>317</v>
      </c>
      <c r="AV534" t="s">
        <v>33</v>
      </c>
      <c r="AW534" t="s">
        <v>33</v>
      </c>
    </row>
    <row r="535" spans="41:49" x14ac:dyDescent="0.35">
      <c r="AO535">
        <v>1998</v>
      </c>
      <c r="AP535">
        <v>1998</v>
      </c>
      <c r="AQ535" t="s">
        <v>11</v>
      </c>
      <c r="AR535" t="s">
        <v>12</v>
      </c>
      <c r="AS535" t="s">
        <v>167</v>
      </c>
      <c r="AT535">
        <v>1</v>
      </c>
      <c r="AU535">
        <v>12585</v>
      </c>
      <c r="AV535">
        <v>1925348</v>
      </c>
      <c r="AW535">
        <v>653.6</v>
      </c>
    </row>
    <row r="536" spans="41:49" x14ac:dyDescent="0.35">
      <c r="AO536">
        <v>1998</v>
      </c>
      <c r="AP536">
        <v>1998</v>
      </c>
      <c r="AQ536" t="s">
        <v>11</v>
      </c>
      <c r="AR536" t="s">
        <v>12</v>
      </c>
      <c r="AS536" t="s">
        <v>168</v>
      </c>
      <c r="AT536" s="1">
        <v>44200</v>
      </c>
      <c r="AU536">
        <v>2331</v>
      </c>
      <c r="AV536">
        <v>7513485</v>
      </c>
      <c r="AW536">
        <v>31</v>
      </c>
    </row>
    <row r="537" spans="41:49" x14ac:dyDescent="0.35">
      <c r="AO537">
        <v>1998</v>
      </c>
      <c r="AP537">
        <v>1998</v>
      </c>
      <c r="AQ537" t="s">
        <v>11</v>
      </c>
      <c r="AR537" t="s">
        <v>12</v>
      </c>
      <c r="AS537" t="s">
        <v>122</v>
      </c>
      <c r="AT537" s="1">
        <v>44325</v>
      </c>
      <c r="AU537">
        <v>1492</v>
      </c>
      <c r="AV537">
        <v>10006536</v>
      </c>
      <c r="AW537">
        <v>14.9</v>
      </c>
    </row>
    <row r="538" spans="41:49" x14ac:dyDescent="0.35">
      <c r="AO538">
        <v>1998</v>
      </c>
      <c r="AP538">
        <v>1998</v>
      </c>
      <c r="AQ538" t="s">
        <v>11</v>
      </c>
      <c r="AR538" t="s">
        <v>12</v>
      </c>
      <c r="AS538" t="s">
        <v>124</v>
      </c>
      <c r="AT538" s="1">
        <v>44483</v>
      </c>
      <c r="AU538">
        <v>1613</v>
      </c>
      <c r="AV538">
        <v>9666862</v>
      </c>
      <c r="AW538">
        <v>16.7</v>
      </c>
    </row>
    <row r="539" spans="41:49" x14ac:dyDescent="0.35">
      <c r="AO539">
        <v>1998</v>
      </c>
      <c r="AP539">
        <v>1998</v>
      </c>
      <c r="AQ539" t="s">
        <v>11</v>
      </c>
      <c r="AR539" t="s">
        <v>12</v>
      </c>
      <c r="AS539" t="s">
        <v>125</v>
      </c>
      <c r="AT539" t="s">
        <v>126</v>
      </c>
      <c r="AU539">
        <v>3875</v>
      </c>
      <c r="AV539">
        <v>9640995</v>
      </c>
      <c r="AW539">
        <v>40.200000000000003</v>
      </c>
    </row>
    <row r="540" spans="41:49" x14ac:dyDescent="0.35">
      <c r="AO540">
        <v>1998</v>
      </c>
      <c r="AP540">
        <v>1998</v>
      </c>
      <c r="AQ540" t="s">
        <v>11</v>
      </c>
      <c r="AR540" t="s">
        <v>12</v>
      </c>
      <c r="AS540" t="s">
        <v>127</v>
      </c>
      <c r="AT540" t="s">
        <v>128</v>
      </c>
      <c r="AU540">
        <v>4035</v>
      </c>
      <c r="AV540">
        <v>8901215</v>
      </c>
      <c r="AW540">
        <v>45.3</v>
      </c>
    </row>
    <row r="541" spans="41:49" x14ac:dyDescent="0.35">
      <c r="AO541">
        <v>1998</v>
      </c>
      <c r="AP541">
        <v>1998</v>
      </c>
      <c r="AQ541" t="s">
        <v>11</v>
      </c>
      <c r="AR541" t="s">
        <v>12</v>
      </c>
      <c r="AS541" t="s">
        <v>17</v>
      </c>
      <c r="AT541" t="s">
        <v>18</v>
      </c>
      <c r="AU541">
        <v>13301</v>
      </c>
      <c r="AV541">
        <v>20266518</v>
      </c>
      <c r="AW541">
        <v>65.599999999999994</v>
      </c>
    </row>
    <row r="542" spans="41:49" x14ac:dyDescent="0.35">
      <c r="AO542">
        <v>1998</v>
      </c>
      <c r="AP542">
        <v>1998</v>
      </c>
      <c r="AQ542" t="s">
        <v>11</v>
      </c>
      <c r="AR542" t="s">
        <v>12</v>
      </c>
      <c r="AS542" t="s">
        <v>19</v>
      </c>
      <c r="AT542" t="s">
        <v>20</v>
      </c>
      <c r="AU542">
        <v>31727</v>
      </c>
      <c r="AV542">
        <v>22516774</v>
      </c>
      <c r="AW542">
        <v>140.9</v>
      </c>
    </row>
    <row r="543" spans="41:49" x14ac:dyDescent="0.35">
      <c r="AO543">
        <v>1998</v>
      </c>
      <c r="AP543">
        <v>1998</v>
      </c>
      <c r="AQ543" t="s">
        <v>11</v>
      </c>
      <c r="AR543" t="s">
        <v>12</v>
      </c>
      <c r="AS543" t="s">
        <v>21</v>
      </c>
      <c r="AT543" t="s">
        <v>22</v>
      </c>
      <c r="AU543">
        <v>54752</v>
      </c>
      <c r="AV543">
        <v>17958691</v>
      </c>
      <c r="AW543">
        <v>304.89999999999998</v>
      </c>
    </row>
    <row r="544" spans="41:49" x14ac:dyDescent="0.35">
      <c r="AO544">
        <v>1998</v>
      </c>
      <c r="AP544">
        <v>1998</v>
      </c>
      <c r="AQ544" t="s">
        <v>11</v>
      </c>
      <c r="AR544" t="s">
        <v>12</v>
      </c>
      <c r="AS544" t="s">
        <v>23</v>
      </c>
      <c r="AT544" t="s">
        <v>24</v>
      </c>
      <c r="AU544">
        <v>93590</v>
      </c>
      <c r="AV544">
        <v>11989847</v>
      </c>
      <c r="AW544">
        <v>780.6</v>
      </c>
    </row>
    <row r="545" spans="41:49" x14ac:dyDescent="0.35">
      <c r="AO545">
        <v>1998</v>
      </c>
      <c r="AP545">
        <v>1998</v>
      </c>
      <c r="AQ545" t="s">
        <v>11</v>
      </c>
      <c r="AR545" t="s">
        <v>12</v>
      </c>
      <c r="AS545" t="s">
        <v>25</v>
      </c>
      <c r="AT545" t="s">
        <v>26</v>
      </c>
      <c r="AU545">
        <v>199639</v>
      </c>
      <c r="AV545">
        <v>10236956</v>
      </c>
      <c r="AW545">
        <v>1950.2</v>
      </c>
    </row>
    <row r="546" spans="41:49" x14ac:dyDescent="0.35">
      <c r="AO546">
        <v>1998</v>
      </c>
      <c r="AP546">
        <v>1998</v>
      </c>
      <c r="AQ546" t="s">
        <v>11</v>
      </c>
      <c r="AR546" t="s">
        <v>12</v>
      </c>
      <c r="AS546" t="s">
        <v>27</v>
      </c>
      <c r="AT546" t="s">
        <v>28</v>
      </c>
      <c r="AU546">
        <v>347451</v>
      </c>
      <c r="AV546">
        <v>7306166</v>
      </c>
      <c r="AW546">
        <v>4755.6000000000004</v>
      </c>
    </row>
    <row r="547" spans="41:49" x14ac:dyDescent="0.35">
      <c r="AO547">
        <v>1998</v>
      </c>
      <c r="AP547">
        <v>1998</v>
      </c>
      <c r="AQ547" t="s">
        <v>11</v>
      </c>
      <c r="AR547" t="s">
        <v>12</v>
      </c>
      <c r="AS547" t="s">
        <v>29</v>
      </c>
      <c r="AT547" t="s">
        <v>30</v>
      </c>
      <c r="AU547">
        <v>413518</v>
      </c>
      <c r="AV547">
        <v>2885710</v>
      </c>
      <c r="AW547">
        <v>14329.9</v>
      </c>
    </row>
    <row r="548" spans="41:49" x14ac:dyDescent="0.35">
      <c r="AO548">
        <v>1998</v>
      </c>
      <c r="AP548">
        <v>1998</v>
      </c>
      <c r="AQ548" t="s">
        <v>11</v>
      </c>
      <c r="AR548" t="s">
        <v>12</v>
      </c>
      <c r="AS548" t="s">
        <v>31</v>
      </c>
      <c r="AT548" t="s">
        <v>32</v>
      </c>
      <c r="AU548">
        <v>87</v>
      </c>
      <c r="AV548" t="s">
        <v>33</v>
      </c>
      <c r="AW548" t="s">
        <v>33</v>
      </c>
    </row>
    <row r="549" spans="41:49" x14ac:dyDescent="0.35">
      <c r="AO549">
        <v>1998</v>
      </c>
      <c r="AP549">
        <v>1998</v>
      </c>
      <c r="AQ549" t="s">
        <v>13</v>
      </c>
      <c r="AR549" t="s">
        <v>14</v>
      </c>
      <c r="AS549" t="s">
        <v>167</v>
      </c>
      <c r="AT549">
        <v>1</v>
      </c>
      <c r="AU549">
        <v>15786</v>
      </c>
      <c r="AV549">
        <v>2016205</v>
      </c>
      <c r="AW549">
        <v>783</v>
      </c>
    </row>
    <row r="550" spans="41:49" x14ac:dyDescent="0.35">
      <c r="AO550">
        <v>1998</v>
      </c>
      <c r="AP550">
        <v>1998</v>
      </c>
      <c r="AQ550" t="s">
        <v>13</v>
      </c>
      <c r="AR550" t="s">
        <v>14</v>
      </c>
      <c r="AS550" t="s">
        <v>168</v>
      </c>
      <c r="AT550" s="1">
        <v>44200</v>
      </c>
      <c r="AU550">
        <v>2920</v>
      </c>
      <c r="AV550">
        <v>7868629</v>
      </c>
      <c r="AW550">
        <v>37.1</v>
      </c>
    </row>
    <row r="551" spans="41:49" x14ac:dyDescent="0.35">
      <c r="AO551">
        <v>1998</v>
      </c>
      <c r="AP551">
        <v>1998</v>
      </c>
      <c r="AQ551" t="s">
        <v>13</v>
      </c>
      <c r="AR551" t="s">
        <v>14</v>
      </c>
      <c r="AS551" t="s">
        <v>122</v>
      </c>
      <c r="AT551" s="1">
        <v>44325</v>
      </c>
      <c r="AU551">
        <v>2038</v>
      </c>
      <c r="AV551">
        <v>10503792</v>
      </c>
      <c r="AW551">
        <v>19.399999999999999</v>
      </c>
    </row>
    <row r="552" spans="41:49" x14ac:dyDescent="0.35">
      <c r="AO552">
        <v>1998</v>
      </c>
      <c r="AP552">
        <v>1998</v>
      </c>
      <c r="AQ552" t="s">
        <v>13</v>
      </c>
      <c r="AR552" t="s">
        <v>14</v>
      </c>
      <c r="AS552" t="s">
        <v>124</v>
      </c>
      <c r="AT552" s="1">
        <v>44483</v>
      </c>
      <c r="AU552">
        <v>2648</v>
      </c>
      <c r="AV552">
        <v>10158319</v>
      </c>
      <c r="AW552">
        <v>26.1</v>
      </c>
    </row>
    <row r="553" spans="41:49" x14ac:dyDescent="0.35">
      <c r="AO553">
        <v>1998</v>
      </c>
      <c r="AP553">
        <v>1998</v>
      </c>
      <c r="AQ553" t="s">
        <v>13</v>
      </c>
      <c r="AR553" t="s">
        <v>14</v>
      </c>
      <c r="AS553" t="s">
        <v>125</v>
      </c>
      <c r="AT553" t="s">
        <v>126</v>
      </c>
      <c r="AU553">
        <v>9913</v>
      </c>
      <c r="AV553">
        <v>10198737</v>
      </c>
      <c r="AW553">
        <v>97.2</v>
      </c>
    </row>
    <row r="554" spans="41:49" x14ac:dyDescent="0.35">
      <c r="AO554">
        <v>1998</v>
      </c>
      <c r="AP554">
        <v>1998</v>
      </c>
      <c r="AQ554" t="s">
        <v>13</v>
      </c>
      <c r="AR554" t="s">
        <v>14</v>
      </c>
      <c r="AS554" t="s">
        <v>127</v>
      </c>
      <c r="AT554" t="s">
        <v>128</v>
      </c>
      <c r="AU554">
        <v>12804</v>
      </c>
      <c r="AV554">
        <v>9265888</v>
      </c>
      <c r="AW554">
        <v>138.19999999999999</v>
      </c>
    </row>
    <row r="555" spans="41:49" x14ac:dyDescent="0.35">
      <c r="AO555">
        <v>1998</v>
      </c>
      <c r="AP555">
        <v>1998</v>
      </c>
      <c r="AQ555" t="s">
        <v>13</v>
      </c>
      <c r="AR555" t="s">
        <v>14</v>
      </c>
      <c r="AS555" t="s">
        <v>17</v>
      </c>
      <c r="AT555" t="s">
        <v>18</v>
      </c>
      <c r="AU555">
        <v>29215</v>
      </c>
      <c r="AV555">
        <v>20489994</v>
      </c>
      <c r="AW555">
        <v>142.6</v>
      </c>
    </row>
    <row r="556" spans="41:49" x14ac:dyDescent="0.35">
      <c r="AO556">
        <v>1998</v>
      </c>
      <c r="AP556">
        <v>1998</v>
      </c>
      <c r="AQ556" t="s">
        <v>13</v>
      </c>
      <c r="AR556" t="s">
        <v>14</v>
      </c>
      <c r="AS556" t="s">
        <v>19</v>
      </c>
      <c r="AT556" t="s">
        <v>20</v>
      </c>
      <c r="AU556">
        <v>57139</v>
      </c>
      <c r="AV556">
        <v>22231580</v>
      </c>
      <c r="AW556">
        <v>257</v>
      </c>
    </row>
    <row r="557" spans="41:49" x14ac:dyDescent="0.35">
      <c r="AO557">
        <v>1998</v>
      </c>
      <c r="AP557">
        <v>1998</v>
      </c>
      <c r="AQ557" t="s">
        <v>13</v>
      </c>
      <c r="AR557" t="s">
        <v>14</v>
      </c>
      <c r="AS557" t="s">
        <v>21</v>
      </c>
      <c r="AT557" t="s">
        <v>22</v>
      </c>
      <c r="AU557">
        <v>91727</v>
      </c>
      <c r="AV557">
        <v>17273166</v>
      </c>
      <c r="AW557">
        <v>531</v>
      </c>
    </row>
    <row r="558" spans="41:49" x14ac:dyDescent="0.35">
      <c r="AO558">
        <v>1998</v>
      </c>
      <c r="AP558">
        <v>1998</v>
      </c>
      <c r="AQ558" t="s">
        <v>13</v>
      </c>
      <c r="AR558" t="s">
        <v>14</v>
      </c>
      <c r="AS558" t="s">
        <v>23</v>
      </c>
      <c r="AT558" t="s">
        <v>24</v>
      </c>
      <c r="AU558">
        <v>140134</v>
      </c>
      <c r="AV558">
        <v>11021108</v>
      </c>
      <c r="AW558">
        <v>1271.5</v>
      </c>
    </row>
    <row r="559" spans="41:49" x14ac:dyDescent="0.35">
      <c r="AO559">
        <v>1998</v>
      </c>
      <c r="AP559">
        <v>1998</v>
      </c>
      <c r="AQ559" t="s">
        <v>13</v>
      </c>
      <c r="AR559" t="s">
        <v>14</v>
      </c>
      <c r="AS559" t="s">
        <v>25</v>
      </c>
      <c r="AT559" t="s">
        <v>26</v>
      </c>
      <c r="AU559">
        <v>259343</v>
      </c>
      <c r="AV559">
        <v>8333291</v>
      </c>
      <c r="AW559">
        <v>3112.1</v>
      </c>
    </row>
    <row r="560" spans="41:49" x14ac:dyDescent="0.35">
      <c r="AO560">
        <v>1998</v>
      </c>
      <c r="AP560">
        <v>1998</v>
      </c>
      <c r="AQ560" t="s">
        <v>13</v>
      </c>
      <c r="AR560" t="s">
        <v>14</v>
      </c>
      <c r="AS560" t="s">
        <v>27</v>
      </c>
      <c r="AT560" t="s">
        <v>28</v>
      </c>
      <c r="AU560">
        <v>334212</v>
      </c>
      <c r="AV560">
        <v>4710211</v>
      </c>
      <c r="AW560">
        <v>7095.5</v>
      </c>
    </row>
    <row r="561" spans="40:49" x14ac:dyDescent="0.35">
      <c r="AO561">
        <v>1998</v>
      </c>
      <c r="AP561">
        <v>1998</v>
      </c>
      <c r="AQ561" t="s">
        <v>13</v>
      </c>
      <c r="AR561" t="s">
        <v>14</v>
      </c>
      <c r="AS561" t="s">
        <v>29</v>
      </c>
      <c r="AT561" t="s">
        <v>30</v>
      </c>
      <c r="AU561">
        <v>199057</v>
      </c>
      <c r="AV561">
        <v>1146825</v>
      </c>
      <c r="AW561">
        <v>17357.2</v>
      </c>
    </row>
    <row r="562" spans="40:49" x14ac:dyDescent="0.35">
      <c r="AO562">
        <v>1998</v>
      </c>
      <c r="AP562">
        <v>1998</v>
      </c>
      <c r="AQ562" t="s">
        <v>13</v>
      </c>
      <c r="AR562" t="s">
        <v>14</v>
      </c>
      <c r="AS562" t="s">
        <v>31</v>
      </c>
      <c r="AT562" t="s">
        <v>32</v>
      </c>
      <c r="AU562">
        <v>324</v>
      </c>
      <c r="AV562" t="s">
        <v>33</v>
      </c>
      <c r="AW562" t="s">
        <v>33</v>
      </c>
    </row>
    <row r="563" spans="40:49" x14ac:dyDescent="0.35">
      <c r="AN563" t="s">
        <v>34</v>
      </c>
    </row>
    <row r="564" spans="40:49" x14ac:dyDescent="0.35">
      <c r="AN564" t="s">
        <v>102</v>
      </c>
    </row>
    <row r="565" spans="40:49" x14ac:dyDescent="0.35">
      <c r="AN565" t="s">
        <v>36</v>
      </c>
    </row>
    <row r="566" spans="40:49" x14ac:dyDescent="0.35">
      <c r="AN566" t="s">
        <v>179</v>
      </c>
    </row>
    <row r="567" spans="40:49" x14ac:dyDescent="0.35">
      <c r="AN567" t="s">
        <v>39</v>
      </c>
    </row>
    <row r="568" spans="40:49" x14ac:dyDescent="0.35">
      <c r="AN568" t="s">
        <v>40</v>
      </c>
    </row>
    <row r="569" spans="40:49" x14ac:dyDescent="0.35">
      <c r="AN569" t="s">
        <v>41</v>
      </c>
    </row>
    <row r="570" spans="40:49" x14ac:dyDescent="0.35">
      <c r="AN570" t="s">
        <v>42</v>
      </c>
    </row>
    <row r="571" spans="40:49" x14ac:dyDescent="0.35">
      <c r="AN571" t="s">
        <v>34</v>
      </c>
    </row>
    <row r="572" spans="40:49" x14ac:dyDescent="0.35">
      <c r="AN572" t="s">
        <v>104</v>
      </c>
    </row>
    <row r="573" spans="40:49" x14ac:dyDescent="0.35">
      <c r="AN573" t="s">
        <v>34</v>
      </c>
    </row>
    <row r="574" spans="40:49" x14ac:dyDescent="0.35">
      <c r="AN574" t="s">
        <v>180</v>
      </c>
    </row>
    <row r="575" spans="40:49" x14ac:dyDescent="0.35">
      <c r="AN575" t="s">
        <v>34</v>
      </c>
    </row>
    <row r="576" spans="40:49" x14ac:dyDescent="0.35">
      <c r="AN576" t="s">
        <v>106</v>
      </c>
    </row>
    <row r="577" spans="40:40" x14ac:dyDescent="0.35">
      <c r="AN577" t="s">
        <v>107</v>
      </c>
    </row>
    <row r="578" spans="40:40" x14ac:dyDescent="0.35">
      <c r="AN578" t="s">
        <v>181</v>
      </c>
    </row>
    <row r="579" spans="40:40" x14ac:dyDescent="0.35">
      <c r="AN579" t="s">
        <v>34</v>
      </c>
    </row>
    <row r="580" spans="40:40" x14ac:dyDescent="0.35">
      <c r="AN580" t="s">
        <v>52</v>
      </c>
    </row>
    <row r="581" spans="40:40" x14ac:dyDescent="0.35">
      <c r="AN581" t="s">
        <v>182</v>
      </c>
    </row>
    <row r="582" spans="40:40" x14ac:dyDescent="0.35">
      <c r="AN582" t="s">
        <v>114</v>
      </c>
    </row>
    <row r="583" spans="40:40" x14ac:dyDescent="0.35">
      <c r="AN583" t="s">
        <v>183</v>
      </c>
    </row>
    <row r="584" spans="40:40" x14ac:dyDescent="0.35">
      <c r="AN584" t="s">
        <v>116</v>
      </c>
    </row>
    <row r="585" spans="40:40" x14ac:dyDescent="0.35">
      <c r="AN585" t="s">
        <v>117</v>
      </c>
    </row>
    <row r="586" spans="40:40" x14ac:dyDescent="0.35">
      <c r="AN586" t="s">
        <v>118</v>
      </c>
    </row>
    <row r="587" spans="40:40" x14ac:dyDescent="0.35">
      <c r="AN587" t="s">
        <v>184</v>
      </c>
    </row>
    <row r="588" spans="40:40" x14ac:dyDescent="0.35">
      <c r="AN588" t="s">
        <v>68</v>
      </c>
    </row>
    <row r="589" spans="40:40" x14ac:dyDescent="0.35">
      <c r="AN589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63-F852-41B1-BDA2-0F618E8A3B32}">
  <dimension ref="A1:AV551"/>
  <sheetViews>
    <sheetView topLeftCell="A151" workbookViewId="0">
      <selection activeCell="AA4" sqref="AA4"/>
    </sheetView>
  </sheetViews>
  <sheetFormatPr defaultRowHeight="14.5" x14ac:dyDescent="0.35"/>
  <sheetData>
    <row r="1" spans="1:48" x14ac:dyDescent="0.35">
      <c r="A1" t="s">
        <v>159</v>
      </c>
      <c r="N1" t="s">
        <v>159</v>
      </c>
      <c r="AA1" t="s">
        <v>166</v>
      </c>
      <c r="AM1" t="s">
        <v>175</v>
      </c>
    </row>
    <row r="2" spans="1:48" x14ac:dyDescent="0.35">
      <c r="A2" t="s">
        <v>155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N2" t="s">
        <v>0</v>
      </c>
      <c r="O2" t="s">
        <v>1</v>
      </c>
      <c r="P2" t="s">
        <v>2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90</v>
      </c>
      <c r="W2" t="s">
        <v>155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M2" t="s">
        <v>0</v>
      </c>
      <c r="AN2" t="s">
        <v>1</v>
      </c>
      <c r="AO2" t="s">
        <v>2</v>
      </c>
      <c r="AP2" t="s">
        <v>5</v>
      </c>
      <c r="AQ2" t="s">
        <v>6</v>
      </c>
      <c r="AR2" t="s">
        <v>3</v>
      </c>
      <c r="AS2" t="s">
        <v>4</v>
      </c>
      <c r="AT2" t="s">
        <v>7</v>
      </c>
      <c r="AU2" t="s">
        <v>8</v>
      </c>
      <c r="AV2" t="s">
        <v>9</v>
      </c>
    </row>
    <row r="3" spans="1:48" x14ac:dyDescent="0.35">
      <c r="A3" s="3" t="str">
        <f>B3&amp;F3&amp;D3</f>
        <v>1999Female5-14 years</v>
      </c>
      <c r="B3">
        <v>1999</v>
      </c>
      <c r="C3">
        <v>1999</v>
      </c>
      <c r="D3" t="s">
        <v>10</v>
      </c>
      <c r="E3" s="1">
        <v>44330</v>
      </c>
      <c r="F3" t="s">
        <v>11</v>
      </c>
      <c r="G3" t="s">
        <v>12</v>
      </c>
      <c r="H3">
        <v>50</v>
      </c>
      <c r="I3">
        <v>19908282</v>
      </c>
      <c r="J3">
        <v>0.3</v>
      </c>
      <c r="O3">
        <v>1999</v>
      </c>
      <c r="P3">
        <v>1999</v>
      </c>
      <c r="Q3" t="s">
        <v>11</v>
      </c>
      <c r="R3" t="s">
        <v>12</v>
      </c>
      <c r="S3">
        <v>5737</v>
      </c>
      <c r="T3">
        <v>142237295</v>
      </c>
      <c r="U3">
        <v>4</v>
      </c>
      <c r="V3">
        <v>4</v>
      </c>
      <c r="W3" s="3" t="str">
        <f>O3&amp;Q3</f>
        <v>1999Female</v>
      </c>
      <c r="AA3" s="3" t="str">
        <f>AB3&amp;AD3</f>
        <v>1999Female</v>
      </c>
      <c r="AB3">
        <v>1999</v>
      </c>
      <c r="AC3">
        <v>1999</v>
      </c>
      <c r="AD3" t="s">
        <v>11</v>
      </c>
      <c r="AE3" t="s">
        <v>12</v>
      </c>
      <c r="AF3">
        <v>1215939</v>
      </c>
      <c r="AG3">
        <v>142237295</v>
      </c>
      <c r="AH3">
        <v>854.9</v>
      </c>
      <c r="AI3">
        <v>734</v>
      </c>
      <c r="AN3">
        <v>1999</v>
      </c>
      <c r="AO3">
        <v>1999</v>
      </c>
      <c r="AP3" t="s">
        <v>11</v>
      </c>
      <c r="AQ3" t="s">
        <v>12</v>
      </c>
      <c r="AR3" t="s">
        <v>167</v>
      </c>
      <c r="AS3">
        <v>1</v>
      </c>
      <c r="AT3">
        <v>12291</v>
      </c>
      <c r="AU3">
        <v>1852123</v>
      </c>
      <c r="AV3">
        <v>663.6</v>
      </c>
    </row>
    <row r="4" spans="1:48" x14ac:dyDescent="0.35">
      <c r="A4" s="3" t="str">
        <f t="shared" ref="A4:A67" si="0">B4&amp;F4&amp;D4</f>
        <v>1999Male5-14 years</v>
      </c>
      <c r="B4">
        <v>1999</v>
      </c>
      <c r="C4">
        <v>1999</v>
      </c>
      <c r="D4" t="s">
        <v>10</v>
      </c>
      <c r="E4" s="1">
        <v>44330</v>
      </c>
      <c r="F4" t="s">
        <v>13</v>
      </c>
      <c r="G4" t="s">
        <v>14</v>
      </c>
      <c r="H4">
        <v>193</v>
      </c>
      <c r="I4">
        <v>20911542</v>
      </c>
      <c r="J4">
        <v>0.9</v>
      </c>
      <c r="O4">
        <v>1999</v>
      </c>
      <c r="P4">
        <v>1999</v>
      </c>
      <c r="Q4" t="s">
        <v>13</v>
      </c>
      <c r="R4" t="s">
        <v>14</v>
      </c>
      <c r="S4">
        <v>23443</v>
      </c>
      <c r="T4">
        <v>136802873</v>
      </c>
      <c r="U4">
        <v>17.100000000000001</v>
      </c>
      <c r="V4">
        <v>17.8</v>
      </c>
      <c r="W4" s="3" t="str">
        <f t="shared" ref="W4:W67" si="1">O4&amp;Q4</f>
        <v>1999Male</v>
      </c>
      <c r="AA4" s="3" t="str">
        <f t="shared" ref="AA4:AA44" si="2">AB4&amp;AD4</f>
        <v>1999Male</v>
      </c>
      <c r="AB4">
        <v>1999</v>
      </c>
      <c r="AC4">
        <v>1999</v>
      </c>
      <c r="AD4" t="s">
        <v>13</v>
      </c>
      <c r="AE4" t="s">
        <v>14</v>
      </c>
      <c r="AF4">
        <v>1175460</v>
      </c>
      <c r="AG4">
        <v>136802873</v>
      </c>
      <c r="AH4">
        <v>859.2</v>
      </c>
      <c r="AI4">
        <v>1067</v>
      </c>
      <c r="AN4">
        <v>1999</v>
      </c>
      <c r="AO4">
        <v>1999</v>
      </c>
      <c r="AP4" t="s">
        <v>11</v>
      </c>
      <c r="AQ4" t="s">
        <v>12</v>
      </c>
      <c r="AR4" t="s">
        <v>168</v>
      </c>
      <c r="AS4" s="1">
        <v>44200</v>
      </c>
      <c r="AT4">
        <v>2274</v>
      </c>
      <c r="AU4">
        <v>7493614</v>
      </c>
      <c r="AV4">
        <v>30.3</v>
      </c>
    </row>
    <row r="5" spans="1:48" x14ac:dyDescent="0.35">
      <c r="A5" s="3" t="str">
        <f t="shared" si="0"/>
        <v>1999Female15-24 years</v>
      </c>
      <c r="B5">
        <v>1999</v>
      </c>
      <c r="C5">
        <v>1999</v>
      </c>
      <c r="D5" t="s">
        <v>15</v>
      </c>
      <c r="E5" t="s">
        <v>16</v>
      </c>
      <c r="F5" t="s">
        <v>11</v>
      </c>
      <c r="G5" t="s">
        <v>12</v>
      </c>
      <c r="H5">
        <v>575</v>
      </c>
      <c r="I5">
        <v>18860184</v>
      </c>
      <c r="J5">
        <v>3</v>
      </c>
      <c r="O5">
        <v>2000</v>
      </c>
      <c r="P5">
        <v>2000</v>
      </c>
      <c r="Q5" t="s">
        <v>11</v>
      </c>
      <c r="R5" t="s">
        <v>12</v>
      </c>
      <c r="S5">
        <v>5722</v>
      </c>
      <c r="T5">
        <v>143368343</v>
      </c>
      <c r="U5">
        <v>4</v>
      </c>
      <c r="V5">
        <v>4</v>
      </c>
      <c r="W5" s="3" t="str">
        <f t="shared" si="1"/>
        <v>2000Female</v>
      </c>
      <c r="AA5" s="3" t="str">
        <f t="shared" si="2"/>
        <v>2000Female</v>
      </c>
      <c r="AB5">
        <v>2000</v>
      </c>
      <c r="AC5">
        <v>2000</v>
      </c>
      <c r="AD5" t="s">
        <v>11</v>
      </c>
      <c r="AE5" t="s">
        <v>12</v>
      </c>
      <c r="AF5">
        <v>1225773</v>
      </c>
      <c r="AG5">
        <v>143368343</v>
      </c>
      <c r="AH5">
        <v>855</v>
      </c>
      <c r="AI5">
        <v>731.4</v>
      </c>
      <c r="AN5">
        <v>1999</v>
      </c>
      <c r="AO5">
        <v>1999</v>
      </c>
      <c r="AP5" t="s">
        <v>11</v>
      </c>
      <c r="AQ5" t="s">
        <v>12</v>
      </c>
      <c r="AR5" t="s">
        <v>10</v>
      </c>
      <c r="AS5" s="1">
        <v>44330</v>
      </c>
      <c r="AT5">
        <v>3103</v>
      </c>
      <c r="AU5">
        <v>19908282</v>
      </c>
      <c r="AV5">
        <v>15.6</v>
      </c>
    </row>
    <row r="6" spans="1:48" x14ac:dyDescent="0.35">
      <c r="A6" s="3" t="str">
        <f t="shared" si="0"/>
        <v>1999Male15-24 years</v>
      </c>
      <c r="B6">
        <v>1999</v>
      </c>
      <c r="C6">
        <v>1999</v>
      </c>
      <c r="D6" t="s">
        <v>15</v>
      </c>
      <c r="E6" t="s">
        <v>16</v>
      </c>
      <c r="F6" t="s">
        <v>13</v>
      </c>
      <c r="G6" t="s">
        <v>14</v>
      </c>
      <c r="H6">
        <v>3325</v>
      </c>
      <c r="I6">
        <v>19815847</v>
      </c>
      <c r="J6">
        <v>16.8</v>
      </c>
      <c r="O6">
        <v>2000</v>
      </c>
      <c r="P6">
        <v>2000</v>
      </c>
      <c r="Q6" t="s">
        <v>13</v>
      </c>
      <c r="R6" t="s">
        <v>14</v>
      </c>
      <c r="S6">
        <v>23597</v>
      </c>
      <c r="T6">
        <v>138053563</v>
      </c>
      <c r="U6">
        <v>17.100000000000001</v>
      </c>
      <c r="V6">
        <v>17.7</v>
      </c>
      <c r="W6" s="3" t="str">
        <f t="shared" si="1"/>
        <v>2000Male</v>
      </c>
      <c r="AA6" s="3" t="str">
        <f t="shared" si="2"/>
        <v>2000Male</v>
      </c>
      <c r="AB6">
        <v>2000</v>
      </c>
      <c r="AC6">
        <v>2000</v>
      </c>
      <c r="AD6" t="s">
        <v>13</v>
      </c>
      <c r="AE6" t="s">
        <v>14</v>
      </c>
      <c r="AF6">
        <v>1177578</v>
      </c>
      <c r="AG6">
        <v>138053563</v>
      </c>
      <c r="AH6">
        <v>853</v>
      </c>
      <c r="AI6">
        <v>1053.8</v>
      </c>
      <c r="AN6">
        <v>1999</v>
      </c>
      <c r="AO6">
        <v>1999</v>
      </c>
      <c r="AP6" t="s">
        <v>11</v>
      </c>
      <c r="AQ6" t="s">
        <v>12</v>
      </c>
      <c r="AR6" t="s">
        <v>15</v>
      </c>
      <c r="AS6" t="s">
        <v>16</v>
      </c>
      <c r="AT6">
        <v>8242</v>
      </c>
      <c r="AU6">
        <v>18860184</v>
      </c>
      <c r="AV6">
        <v>43.7</v>
      </c>
    </row>
    <row r="7" spans="1:48" x14ac:dyDescent="0.35">
      <c r="A7" s="3" t="str">
        <f t="shared" si="0"/>
        <v>1999Female25-34 years</v>
      </c>
      <c r="B7">
        <v>1999</v>
      </c>
      <c r="C7">
        <v>1999</v>
      </c>
      <c r="D7" t="s">
        <v>17</v>
      </c>
      <c r="E7" t="s">
        <v>18</v>
      </c>
      <c r="F7" t="s">
        <v>11</v>
      </c>
      <c r="G7" t="s">
        <v>12</v>
      </c>
      <c r="H7">
        <v>911</v>
      </c>
      <c r="I7">
        <v>19945090</v>
      </c>
      <c r="J7">
        <v>4.5999999999999996</v>
      </c>
      <c r="O7">
        <v>2001</v>
      </c>
      <c r="P7">
        <v>2001</v>
      </c>
      <c r="Q7" t="s">
        <v>11</v>
      </c>
      <c r="R7" t="s">
        <v>12</v>
      </c>
      <c r="S7">
        <v>5938</v>
      </c>
      <c r="T7">
        <v>145077463</v>
      </c>
      <c r="U7">
        <v>4.0999999999999996</v>
      </c>
      <c r="V7">
        <v>4</v>
      </c>
      <c r="W7" s="3" t="str">
        <f t="shared" si="1"/>
        <v>2001Female</v>
      </c>
      <c r="AA7" s="3" t="str">
        <f t="shared" si="2"/>
        <v>2001Female</v>
      </c>
      <c r="AB7">
        <v>2001</v>
      </c>
      <c r="AC7">
        <v>2001</v>
      </c>
      <c r="AD7" t="s">
        <v>11</v>
      </c>
      <c r="AE7" t="s">
        <v>12</v>
      </c>
      <c r="AF7">
        <v>1233004</v>
      </c>
      <c r="AG7">
        <v>145077463</v>
      </c>
      <c r="AH7">
        <v>849.9</v>
      </c>
      <c r="AI7">
        <v>725.6</v>
      </c>
      <c r="AN7">
        <v>1999</v>
      </c>
      <c r="AO7">
        <v>1999</v>
      </c>
      <c r="AP7" t="s">
        <v>11</v>
      </c>
      <c r="AQ7" t="s">
        <v>12</v>
      </c>
      <c r="AR7" t="s">
        <v>17</v>
      </c>
      <c r="AS7" t="s">
        <v>18</v>
      </c>
      <c r="AT7">
        <v>12790</v>
      </c>
      <c r="AU7">
        <v>19945090</v>
      </c>
      <c r="AV7">
        <v>64.099999999999994</v>
      </c>
    </row>
    <row r="8" spans="1:48" x14ac:dyDescent="0.35">
      <c r="A8" s="3" t="str">
        <f t="shared" si="0"/>
        <v>1999Male25-34 years</v>
      </c>
      <c r="B8">
        <v>1999</v>
      </c>
      <c r="C8">
        <v>1999</v>
      </c>
      <c r="D8" t="s">
        <v>17</v>
      </c>
      <c r="E8" t="s">
        <v>18</v>
      </c>
      <c r="F8" t="s">
        <v>13</v>
      </c>
      <c r="G8" t="s">
        <v>14</v>
      </c>
      <c r="H8">
        <v>4188</v>
      </c>
      <c r="I8">
        <v>20233316</v>
      </c>
      <c r="J8">
        <v>20.7</v>
      </c>
      <c r="O8">
        <v>2001</v>
      </c>
      <c r="P8">
        <v>2001</v>
      </c>
      <c r="Q8" t="s">
        <v>13</v>
      </c>
      <c r="R8" t="s">
        <v>14</v>
      </c>
      <c r="S8">
        <v>24607</v>
      </c>
      <c r="T8">
        <v>139891492</v>
      </c>
      <c r="U8">
        <v>17.600000000000001</v>
      </c>
      <c r="V8">
        <v>18.100000000000001</v>
      </c>
      <c r="W8" s="3" t="str">
        <f t="shared" si="1"/>
        <v>2001Male</v>
      </c>
      <c r="AA8" s="3" t="str">
        <f t="shared" si="2"/>
        <v>2001Male</v>
      </c>
      <c r="AB8">
        <v>2001</v>
      </c>
      <c r="AC8">
        <v>2001</v>
      </c>
      <c r="AD8" t="s">
        <v>13</v>
      </c>
      <c r="AE8" t="s">
        <v>14</v>
      </c>
      <c r="AF8">
        <v>1183421</v>
      </c>
      <c r="AG8">
        <v>139891492</v>
      </c>
      <c r="AH8">
        <v>846</v>
      </c>
      <c r="AI8">
        <v>1035.4000000000001</v>
      </c>
      <c r="AN8">
        <v>1999</v>
      </c>
      <c r="AO8">
        <v>1999</v>
      </c>
      <c r="AP8" t="s">
        <v>11</v>
      </c>
      <c r="AQ8" t="s">
        <v>12</v>
      </c>
      <c r="AR8" t="s">
        <v>19</v>
      </c>
      <c r="AS8" t="s">
        <v>20</v>
      </c>
      <c r="AT8">
        <v>32138</v>
      </c>
      <c r="AU8">
        <v>22669604</v>
      </c>
      <c r="AV8">
        <v>141.80000000000001</v>
      </c>
    </row>
    <row r="9" spans="1:48" x14ac:dyDescent="0.35">
      <c r="A9" s="3" t="str">
        <f t="shared" si="0"/>
        <v>1999Female35-44 years</v>
      </c>
      <c r="B9">
        <v>1999</v>
      </c>
      <c r="C9">
        <v>1999</v>
      </c>
      <c r="D9" t="s">
        <v>19</v>
      </c>
      <c r="E9" t="s">
        <v>20</v>
      </c>
      <c r="F9" t="s">
        <v>11</v>
      </c>
      <c r="G9" t="s">
        <v>12</v>
      </c>
      <c r="H9">
        <v>1445</v>
      </c>
      <c r="I9">
        <v>22669604</v>
      </c>
      <c r="J9">
        <v>6.4</v>
      </c>
      <c r="O9">
        <v>2002</v>
      </c>
      <c r="P9">
        <v>2002</v>
      </c>
      <c r="Q9" t="s">
        <v>11</v>
      </c>
      <c r="R9" t="s">
        <v>12</v>
      </c>
      <c r="S9">
        <v>6232</v>
      </c>
      <c r="T9">
        <v>146394634</v>
      </c>
      <c r="U9">
        <v>4.3</v>
      </c>
      <c r="V9">
        <v>4.2</v>
      </c>
      <c r="W9" s="3" t="str">
        <f t="shared" si="1"/>
        <v>2002Female</v>
      </c>
      <c r="AA9" s="3" t="str">
        <f t="shared" si="2"/>
        <v>2002Female</v>
      </c>
      <c r="AB9">
        <v>2002</v>
      </c>
      <c r="AC9">
        <v>2002</v>
      </c>
      <c r="AD9" t="s">
        <v>11</v>
      </c>
      <c r="AE9" t="s">
        <v>12</v>
      </c>
      <c r="AF9">
        <v>1244123</v>
      </c>
      <c r="AG9">
        <v>146394634</v>
      </c>
      <c r="AH9">
        <v>849.8</v>
      </c>
      <c r="AI9">
        <v>723.6</v>
      </c>
      <c r="AN9">
        <v>1999</v>
      </c>
      <c r="AO9">
        <v>1999</v>
      </c>
      <c r="AP9" t="s">
        <v>11</v>
      </c>
      <c r="AQ9" t="s">
        <v>12</v>
      </c>
      <c r="AR9" t="s">
        <v>21</v>
      </c>
      <c r="AS9" t="s">
        <v>22</v>
      </c>
      <c r="AT9">
        <v>57315</v>
      </c>
      <c r="AU9">
        <v>18632305</v>
      </c>
      <c r="AV9">
        <v>307.60000000000002</v>
      </c>
    </row>
    <row r="10" spans="1:48" x14ac:dyDescent="0.35">
      <c r="A10" s="3" t="str">
        <f t="shared" si="0"/>
        <v>1999Male35-44 years</v>
      </c>
      <c r="B10">
        <v>1999</v>
      </c>
      <c r="C10">
        <v>1999</v>
      </c>
      <c r="D10" t="s">
        <v>19</v>
      </c>
      <c r="E10" t="s">
        <v>20</v>
      </c>
      <c r="F10" t="s">
        <v>13</v>
      </c>
      <c r="G10" t="s">
        <v>14</v>
      </c>
      <c r="H10">
        <v>5015</v>
      </c>
      <c r="I10">
        <v>22407073</v>
      </c>
      <c r="J10">
        <v>22.4</v>
      </c>
      <c r="O10">
        <v>2002</v>
      </c>
      <c r="P10">
        <v>2002</v>
      </c>
      <c r="Q10" t="s">
        <v>13</v>
      </c>
      <c r="R10" t="s">
        <v>14</v>
      </c>
      <c r="S10">
        <v>25363</v>
      </c>
      <c r="T10">
        <v>141230559</v>
      </c>
      <c r="U10">
        <v>18</v>
      </c>
      <c r="V10">
        <v>18.5</v>
      </c>
      <c r="W10" s="3" t="str">
        <f t="shared" si="1"/>
        <v>2002Male</v>
      </c>
      <c r="AA10" s="3" t="str">
        <f t="shared" si="2"/>
        <v>2002Male</v>
      </c>
      <c r="AB10">
        <v>2002</v>
      </c>
      <c r="AC10">
        <v>2002</v>
      </c>
      <c r="AD10" t="s">
        <v>13</v>
      </c>
      <c r="AE10" t="s">
        <v>14</v>
      </c>
      <c r="AF10">
        <v>1199264</v>
      </c>
      <c r="AG10">
        <v>141230559</v>
      </c>
      <c r="AH10">
        <v>849.2</v>
      </c>
      <c r="AI10">
        <v>1030.5999999999999</v>
      </c>
      <c r="AN10">
        <v>1999</v>
      </c>
      <c r="AO10">
        <v>1999</v>
      </c>
      <c r="AP10" t="s">
        <v>11</v>
      </c>
      <c r="AQ10" t="s">
        <v>12</v>
      </c>
      <c r="AR10" t="s">
        <v>23</v>
      </c>
      <c r="AS10" t="s">
        <v>24</v>
      </c>
      <c r="AT10">
        <v>96255</v>
      </c>
      <c r="AU10">
        <v>12378763</v>
      </c>
      <c r="AV10">
        <v>777.6</v>
      </c>
    </row>
    <row r="11" spans="1:48" x14ac:dyDescent="0.35">
      <c r="A11" s="3" t="str">
        <f t="shared" si="0"/>
        <v>1999Female45-54 years</v>
      </c>
      <c r="B11">
        <v>1999</v>
      </c>
      <c r="C11">
        <v>1999</v>
      </c>
      <c r="D11" t="s">
        <v>21</v>
      </c>
      <c r="E11" t="s">
        <v>22</v>
      </c>
      <c r="F11" t="s">
        <v>11</v>
      </c>
      <c r="G11" t="s">
        <v>12</v>
      </c>
      <c r="H11">
        <v>1227</v>
      </c>
      <c r="I11">
        <v>18632305</v>
      </c>
      <c r="J11">
        <v>6.6</v>
      </c>
      <c r="O11">
        <v>2003</v>
      </c>
      <c r="P11">
        <v>2003</v>
      </c>
      <c r="Q11" t="s">
        <v>11</v>
      </c>
      <c r="R11" t="s">
        <v>12</v>
      </c>
      <c r="S11">
        <v>6269</v>
      </c>
      <c r="T11">
        <v>147679036</v>
      </c>
      <c r="U11">
        <v>4.2</v>
      </c>
      <c r="V11">
        <v>4.2</v>
      </c>
      <c r="W11" s="3" t="str">
        <f t="shared" si="1"/>
        <v>2003Female</v>
      </c>
      <c r="AA11" s="3" t="str">
        <f t="shared" si="2"/>
        <v>2003Female</v>
      </c>
      <c r="AB11">
        <v>2003</v>
      </c>
      <c r="AC11">
        <v>2003</v>
      </c>
      <c r="AD11" t="s">
        <v>11</v>
      </c>
      <c r="AE11" t="s">
        <v>12</v>
      </c>
      <c r="AF11">
        <v>1246324</v>
      </c>
      <c r="AG11">
        <v>147679036</v>
      </c>
      <c r="AH11">
        <v>843.9</v>
      </c>
      <c r="AI11">
        <v>715.2</v>
      </c>
      <c r="AN11">
        <v>1999</v>
      </c>
      <c r="AO11">
        <v>1999</v>
      </c>
      <c r="AP11" t="s">
        <v>11</v>
      </c>
      <c r="AQ11" t="s">
        <v>12</v>
      </c>
      <c r="AR11" t="s">
        <v>25</v>
      </c>
      <c r="AS11" t="s">
        <v>26</v>
      </c>
      <c r="AT11">
        <v>197680</v>
      </c>
      <c r="AU11">
        <v>10125424</v>
      </c>
      <c r="AV11">
        <v>1952.3</v>
      </c>
    </row>
    <row r="12" spans="1:48" x14ac:dyDescent="0.35">
      <c r="A12" s="3" t="str">
        <f t="shared" si="0"/>
        <v>1999Male45-54 years</v>
      </c>
      <c r="B12">
        <v>1999</v>
      </c>
      <c r="C12">
        <v>1999</v>
      </c>
      <c r="D12" t="s">
        <v>21</v>
      </c>
      <c r="E12" t="s">
        <v>22</v>
      </c>
      <c r="F12" t="s">
        <v>13</v>
      </c>
      <c r="G12" t="s">
        <v>14</v>
      </c>
      <c r="H12">
        <v>3854</v>
      </c>
      <c r="I12">
        <v>17945514</v>
      </c>
      <c r="J12">
        <v>21.5</v>
      </c>
      <c r="O12">
        <v>2003</v>
      </c>
      <c r="P12">
        <v>2003</v>
      </c>
      <c r="Q12" t="s">
        <v>13</v>
      </c>
      <c r="R12" t="s">
        <v>14</v>
      </c>
      <c r="S12">
        <v>25153</v>
      </c>
      <c r="T12">
        <v>142428897</v>
      </c>
      <c r="U12">
        <v>17.7</v>
      </c>
      <c r="V12">
        <v>18.100000000000001</v>
      </c>
      <c r="W12" s="3" t="str">
        <f t="shared" si="1"/>
        <v>2003Male</v>
      </c>
      <c r="AA12" s="3" t="str">
        <f t="shared" si="2"/>
        <v>2003Male</v>
      </c>
      <c r="AB12">
        <v>2003</v>
      </c>
      <c r="AC12">
        <v>2003</v>
      </c>
      <c r="AD12" t="s">
        <v>13</v>
      </c>
      <c r="AE12" t="s">
        <v>14</v>
      </c>
      <c r="AF12">
        <v>1201964</v>
      </c>
      <c r="AG12">
        <v>142428897</v>
      </c>
      <c r="AH12">
        <v>843.9</v>
      </c>
      <c r="AI12">
        <v>1010.3</v>
      </c>
      <c r="AN12">
        <v>1999</v>
      </c>
      <c r="AO12">
        <v>1999</v>
      </c>
      <c r="AP12" t="s">
        <v>11</v>
      </c>
      <c r="AQ12" t="s">
        <v>12</v>
      </c>
      <c r="AR12" t="s">
        <v>27</v>
      </c>
      <c r="AS12" t="s">
        <v>28</v>
      </c>
      <c r="AT12">
        <v>357620</v>
      </c>
      <c r="AU12">
        <v>7411198</v>
      </c>
      <c r="AV12">
        <v>4825.3999999999996</v>
      </c>
    </row>
    <row r="13" spans="1:48" x14ac:dyDescent="0.35">
      <c r="A13" s="3" t="str">
        <f t="shared" si="0"/>
        <v>1999Female55-64 years</v>
      </c>
      <c r="B13">
        <v>1999</v>
      </c>
      <c r="C13">
        <v>1999</v>
      </c>
      <c r="D13" t="s">
        <v>23</v>
      </c>
      <c r="E13" t="s">
        <v>24</v>
      </c>
      <c r="F13" t="s">
        <v>11</v>
      </c>
      <c r="G13" t="s">
        <v>12</v>
      </c>
      <c r="H13">
        <v>641</v>
      </c>
      <c r="I13">
        <v>12378763</v>
      </c>
      <c r="J13">
        <v>5.2</v>
      </c>
      <c r="O13">
        <v>2004</v>
      </c>
      <c r="P13">
        <v>2004</v>
      </c>
      <c r="Q13" t="s">
        <v>11</v>
      </c>
      <c r="R13" t="s">
        <v>12</v>
      </c>
      <c r="S13">
        <v>6859</v>
      </c>
      <c r="T13">
        <v>148977286</v>
      </c>
      <c r="U13">
        <v>4.5999999999999996</v>
      </c>
      <c r="V13">
        <v>4.5</v>
      </c>
      <c r="W13" s="3" t="str">
        <f t="shared" si="1"/>
        <v>2004Female</v>
      </c>
      <c r="AA13" s="3" t="str">
        <f t="shared" si="2"/>
        <v>2004Female</v>
      </c>
      <c r="AB13">
        <v>2004</v>
      </c>
      <c r="AC13">
        <v>2004</v>
      </c>
      <c r="AD13" t="s">
        <v>11</v>
      </c>
      <c r="AE13" t="s">
        <v>12</v>
      </c>
      <c r="AF13">
        <v>1215947</v>
      </c>
      <c r="AG13">
        <v>148977286</v>
      </c>
      <c r="AH13">
        <v>816.2</v>
      </c>
      <c r="AI13">
        <v>690.5</v>
      </c>
      <c r="AN13">
        <v>1999</v>
      </c>
      <c r="AO13">
        <v>1999</v>
      </c>
      <c r="AP13" t="s">
        <v>11</v>
      </c>
      <c r="AQ13" t="s">
        <v>12</v>
      </c>
      <c r="AR13" t="s">
        <v>29</v>
      </c>
      <c r="AS13" t="s">
        <v>30</v>
      </c>
      <c r="AT13">
        <v>436152</v>
      </c>
      <c r="AU13">
        <v>2960708</v>
      </c>
      <c r="AV13">
        <v>14731.3</v>
      </c>
    </row>
    <row r="14" spans="1:48" x14ac:dyDescent="0.35">
      <c r="A14" s="3" t="str">
        <f t="shared" si="0"/>
        <v>1999Male55-64 years</v>
      </c>
      <c r="B14">
        <v>1999</v>
      </c>
      <c r="C14">
        <v>1999</v>
      </c>
      <c r="D14" t="s">
        <v>23</v>
      </c>
      <c r="E14" t="s">
        <v>24</v>
      </c>
      <c r="F14" t="s">
        <v>13</v>
      </c>
      <c r="G14" t="s">
        <v>14</v>
      </c>
      <c r="H14">
        <v>2253</v>
      </c>
      <c r="I14">
        <v>11399263</v>
      </c>
      <c r="J14">
        <v>19.8</v>
      </c>
      <c r="O14">
        <v>2004</v>
      </c>
      <c r="P14">
        <v>2004</v>
      </c>
      <c r="Q14" t="s">
        <v>13</v>
      </c>
      <c r="R14" t="s">
        <v>14</v>
      </c>
      <c r="S14">
        <v>25504</v>
      </c>
      <c r="T14">
        <v>143828012</v>
      </c>
      <c r="U14">
        <v>17.7</v>
      </c>
      <c r="V14">
        <v>18.100000000000001</v>
      </c>
      <c r="W14" s="3" t="str">
        <f t="shared" si="1"/>
        <v>2004Male</v>
      </c>
      <c r="AA14" s="3" t="str">
        <f t="shared" si="2"/>
        <v>2004Male</v>
      </c>
      <c r="AB14">
        <v>2004</v>
      </c>
      <c r="AC14">
        <v>2004</v>
      </c>
      <c r="AD14" t="s">
        <v>13</v>
      </c>
      <c r="AE14" t="s">
        <v>14</v>
      </c>
      <c r="AF14">
        <v>1181668</v>
      </c>
      <c r="AG14">
        <v>143828012</v>
      </c>
      <c r="AH14">
        <v>821.6</v>
      </c>
      <c r="AI14">
        <v>973.3</v>
      </c>
      <c r="AN14">
        <v>1999</v>
      </c>
      <c r="AO14">
        <v>1999</v>
      </c>
      <c r="AP14" t="s">
        <v>11</v>
      </c>
      <c r="AQ14" t="s">
        <v>12</v>
      </c>
      <c r="AR14" t="s">
        <v>31</v>
      </c>
      <c r="AS14" t="s">
        <v>32</v>
      </c>
      <c r="AT14">
        <v>79</v>
      </c>
      <c r="AU14" t="s">
        <v>33</v>
      </c>
      <c r="AV14" t="s">
        <v>33</v>
      </c>
    </row>
    <row r="15" spans="1:48" x14ac:dyDescent="0.35">
      <c r="A15" s="3" t="str">
        <f t="shared" si="0"/>
        <v>1999Female65-74 years</v>
      </c>
      <c r="B15">
        <v>1999</v>
      </c>
      <c r="C15">
        <v>1999</v>
      </c>
      <c r="D15" t="s">
        <v>25</v>
      </c>
      <c r="E15" t="s">
        <v>26</v>
      </c>
      <c r="F15" t="s">
        <v>11</v>
      </c>
      <c r="G15" t="s">
        <v>12</v>
      </c>
      <c r="H15">
        <v>419</v>
      </c>
      <c r="I15">
        <v>10125424</v>
      </c>
      <c r="J15">
        <v>4.0999999999999996</v>
      </c>
      <c r="O15">
        <v>2005</v>
      </c>
      <c r="P15">
        <v>2005</v>
      </c>
      <c r="Q15" t="s">
        <v>11</v>
      </c>
      <c r="R15" t="s">
        <v>12</v>
      </c>
      <c r="S15">
        <v>6711</v>
      </c>
      <c r="T15">
        <v>150319521</v>
      </c>
      <c r="U15">
        <v>4.5</v>
      </c>
      <c r="V15">
        <v>4.4000000000000004</v>
      </c>
      <c r="W15" s="3" t="str">
        <f t="shared" si="1"/>
        <v>2005Female</v>
      </c>
      <c r="AA15" s="3" t="str">
        <f t="shared" si="2"/>
        <v>2005Female</v>
      </c>
      <c r="AB15">
        <v>2005</v>
      </c>
      <c r="AC15">
        <v>2005</v>
      </c>
      <c r="AD15" t="s">
        <v>11</v>
      </c>
      <c r="AE15" t="s">
        <v>12</v>
      </c>
      <c r="AF15">
        <v>1240342</v>
      </c>
      <c r="AG15">
        <v>150319521</v>
      </c>
      <c r="AH15">
        <v>825.1</v>
      </c>
      <c r="AI15">
        <v>692.3</v>
      </c>
      <c r="AN15">
        <v>1999</v>
      </c>
      <c r="AO15">
        <v>1999</v>
      </c>
      <c r="AP15" t="s">
        <v>13</v>
      </c>
      <c r="AQ15" t="s">
        <v>14</v>
      </c>
      <c r="AR15" t="s">
        <v>167</v>
      </c>
      <c r="AS15">
        <v>1</v>
      </c>
      <c r="AT15">
        <v>15646</v>
      </c>
      <c r="AU15">
        <v>1943639</v>
      </c>
      <c r="AV15">
        <v>805</v>
      </c>
    </row>
    <row r="16" spans="1:48" x14ac:dyDescent="0.35">
      <c r="A16" s="3" t="str">
        <f t="shared" si="0"/>
        <v>1999Male65-74 years</v>
      </c>
      <c r="B16">
        <v>1999</v>
      </c>
      <c r="C16">
        <v>1999</v>
      </c>
      <c r="D16" t="s">
        <v>25</v>
      </c>
      <c r="E16" t="s">
        <v>26</v>
      </c>
      <c r="F16" t="s">
        <v>13</v>
      </c>
      <c r="G16" t="s">
        <v>14</v>
      </c>
      <c r="H16">
        <v>2051</v>
      </c>
      <c r="I16">
        <v>8293485</v>
      </c>
      <c r="J16">
        <v>24.7</v>
      </c>
      <c r="O16">
        <v>2005</v>
      </c>
      <c r="P16">
        <v>2005</v>
      </c>
      <c r="Q16" t="s">
        <v>13</v>
      </c>
      <c r="R16" t="s">
        <v>14</v>
      </c>
      <c r="S16">
        <v>25848</v>
      </c>
      <c r="T16">
        <v>145197078</v>
      </c>
      <c r="U16">
        <v>17.8</v>
      </c>
      <c r="V16">
        <v>18.100000000000001</v>
      </c>
      <c r="W16" s="3" t="str">
        <f t="shared" si="1"/>
        <v>2005Male</v>
      </c>
      <c r="AA16" s="3" t="str">
        <f t="shared" si="2"/>
        <v>2005Male</v>
      </c>
      <c r="AB16">
        <v>2005</v>
      </c>
      <c r="AC16">
        <v>2005</v>
      </c>
      <c r="AD16" t="s">
        <v>13</v>
      </c>
      <c r="AE16" t="s">
        <v>14</v>
      </c>
      <c r="AF16">
        <v>1207675</v>
      </c>
      <c r="AG16">
        <v>145197078</v>
      </c>
      <c r="AH16">
        <v>831.7</v>
      </c>
      <c r="AI16">
        <v>971.9</v>
      </c>
      <c r="AN16">
        <v>1999</v>
      </c>
      <c r="AO16">
        <v>1999</v>
      </c>
      <c r="AP16" t="s">
        <v>13</v>
      </c>
      <c r="AQ16" t="s">
        <v>14</v>
      </c>
      <c r="AR16" t="s">
        <v>168</v>
      </c>
      <c r="AS16" s="1">
        <v>44200</v>
      </c>
      <c r="AT16">
        <v>2975</v>
      </c>
      <c r="AU16">
        <v>7846168</v>
      </c>
      <c r="AV16">
        <v>37.9</v>
      </c>
    </row>
    <row r="17" spans="1:48" x14ac:dyDescent="0.35">
      <c r="A17" s="3" t="str">
        <f t="shared" si="0"/>
        <v>1999Female75-84 years</v>
      </c>
      <c r="B17">
        <v>1999</v>
      </c>
      <c r="C17">
        <v>1999</v>
      </c>
      <c r="D17" t="s">
        <v>27</v>
      </c>
      <c r="E17" t="s">
        <v>28</v>
      </c>
      <c r="F17" t="s">
        <v>11</v>
      </c>
      <c r="G17" t="s">
        <v>12</v>
      </c>
      <c r="H17">
        <v>349</v>
      </c>
      <c r="I17">
        <v>7411198</v>
      </c>
      <c r="J17">
        <v>4.7</v>
      </c>
      <c r="O17">
        <v>2006</v>
      </c>
      <c r="P17">
        <v>2006</v>
      </c>
      <c r="Q17" t="s">
        <v>11</v>
      </c>
      <c r="R17" t="s">
        <v>12</v>
      </c>
      <c r="S17">
        <v>6967</v>
      </c>
      <c r="T17">
        <v>151732647</v>
      </c>
      <c r="U17">
        <v>4.5999999999999996</v>
      </c>
      <c r="V17">
        <v>4.5</v>
      </c>
      <c r="W17" s="3" t="str">
        <f t="shared" si="1"/>
        <v>2006Female</v>
      </c>
      <c r="AA17" s="3" t="str">
        <f t="shared" si="2"/>
        <v>2006Female</v>
      </c>
      <c r="AB17">
        <v>2006</v>
      </c>
      <c r="AC17">
        <v>2006</v>
      </c>
      <c r="AD17" t="s">
        <v>11</v>
      </c>
      <c r="AE17" t="s">
        <v>12</v>
      </c>
      <c r="AF17">
        <v>1224322</v>
      </c>
      <c r="AG17">
        <v>151732647</v>
      </c>
      <c r="AH17">
        <v>806.9</v>
      </c>
      <c r="AI17">
        <v>672.2</v>
      </c>
      <c r="AN17">
        <v>1999</v>
      </c>
      <c r="AO17">
        <v>1999</v>
      </c>
      <c r="AP17" t="s">
        <v>13</v>
      </c>
      <c r="AQ17" t="s">
        <v>14</v>
      </c>
      <c r="AR17" t="s">
        <v>10</v>
      </c>
      <c r="AS17" s="1">
        <v>44330</v>
      </c>
      <c r="AT17">
        <v>4492</v>
      </c>
      <c r="AU17">
        <v>20911542</v>
      </c>
      <c r="AV17">
        <v>21.5</v>
      </c>
    </row>
    <row r="18" spans="1:48" x14ac:dyDescent="0.35">
      <c r="A18" s="3" t="str">
        <f t="shared" si="0"/>
        <v>1999Male75-84 years</v>
      </c>
      <c r="B18">
        <v>1999</v>
      </c>
      <c r="C18">
        <v>1999</v>
      </c>
      <c r="D18" t="s">
        <v>27</v>
      </c>
      <c r="E18" t="s">
        <v>28</v>
      </c>
      <c r="F18" t="s">
        <v>13</v>
      </c>
      <c r="G18" t="s">
        <v>14</v>
      </c>
      <c r="H18">
        <v>1867</v>
      </c>
      <c r="I18">
        <v>4813716</v>
      </c>
      <c r="J18">
        <v>38.799999999999997</v>
      </c>
      <c r="O18">
        <v>2006</v>
      </c>
      <c r="P18">
        <v>2006</v>
      </c>
      <c r="Q18" t="s">
        <v>13</v>
      </c>
      <c r="R18" t="s">
        <v>14</v>
      </c>
      <c r="S18">
        <v>26233</v>
      </c>
      <c r="T18">
        <v>146647265</v>
      </c>
      <c r="U18">
        <v>17.899999999999999</v>
      </c>
      <c r="V18">
        <v>18.100000000000001</v>
      </c>
      <c r="W18" s="3" t="str">
        <f t="shared" si="1"/>
        <v>2006Male</v>
      </c>
      <c r="AA18" s="3" t="str">
        <f t="shared" si="2"/>
        <v>2006Male</v>
      </c>
      <c r="AB18">
        <v>2006</v>
      </c>
      <c r="AC18">
        <v>2006</v>
      </c>
      <c r="AD18" t="s">
        <v>13</v>
      </c>
      <c r="AE18" t="s">
        <v>14</v>
      </c>
      <c r="AF18">
        <v>1201942</v>
      </c>
      <c r="AG18">
        <v>146647265</v>
      </c>
      <c r="AH18">
        <v>819.6</v>
      </c>
      <c r="AI18">
        <v>943.5</v>
      </c>
      <c r="AN18">
        <v>1999</v>
      </c>
      <c r="AO18">
        <v>1999</v>
      </c>
      <c r="AP18" t="s">
        <v>13</v>
      </c>
      <c r="AQ18" t="s">
        <v>14</v>
      </c>
      <c r="AR18" t="s">
        <v>15</v>
      </c>
      <c r="AS18" t="s">
        <v>16</v>
      </c>
      <c r="AT18">
        <v>22414</v>
      </c>
      <c r="AU18">
        <v>19815847</v>
      </c>
      <c r="AV18">
        <v>113.1</v>
      </c>
    </row>
    <row r="19" spans="1:48" x14ac:dyDescent="0.35">
      <c r="A19" s="3" t="str">
        <f t="shared" si="0"/>
        <v>1999Female85+ years</v>
      </c>
      <c r="B19">
        <v>1999</v>
      </c>
      <c r="C19">
        <v>1999</v>
      </c>
      <c r="D19" t="s">
        <v>29</v>
      </c>
      <c r="E19" t="s">
        <v>30</v>
      </c>
      <c r="F19" t="s">
        <v>11</v>
      </c>
      <c r="G19" t="s">
        <v>12</v>
      </c>
      <c r="H19">
        <v>120</v>
      </c>
      <c r="I19">
        <v>2960708</v>
      </c>
      <c r="J19">
        <v>4.0999999999999996</v>
      </c>
      <c r="O19">
        <v>2007</v>
      </c>
      <c r="P19">
        <v>2007</v>
      </c>
      <c r="Q19" t="s">
        <v>11</v>
      </c>
      <c r="R19" t="s">
        <v>12</v>
      </c>
      <c r="S19">
        <v>7308</v>
      </c>
      <c r="T19">
        <v>153166353</v>
      </c>
      <c r="U19">
        <v>4.8</v>
      </c>
      <c r="V19">
        <v>4.5999999999999996</v>
      </c>
      <c r="W19" s="3" t="str">
        <f t="shared" si="1"/>
        <v>2007Female</v>
      </c>
      <c r="AA19" s="3" t="str">
        <f t="shared" si="2"/>
        <v>2007Female</v>
      </c>
      <c r="AB19">
        <v>2007</v>
      </c>
      <c r="AC19">
        <v>2007</v>
      </c>
      <c r="AD19" t="s">
        <v>11</v>
      </c>
      <c r="AE19" t="s">
        <v>12</v>
      </c>
      <c r="AF19">
        <v>1219744</v>
      </c>
      <c r="AG19">
        <v>153166353</v>
      </c>
      <c r="AH19">
        <v>796.4</v>
      </c>
      <c r="AI19">
        <v>658.1</v>
      </c>
      <c r="AN19">
        <v>1999</v>
      </c>
      <c r="AO19">
        <v>1999</v>
      </c>
      <c r="AP19" t="s">
        <v>13</v>
      </c>
      <c r="AQ19" t="s">
        <v>14</v>
      </c>
      <c r="AR19" t="s">
        <v>17</v>
      </c>
      <c r="AS19" t="s">
        <v>18</v>
      </c>
      <c r="AT19">
        <v>28276</v>
      </c>
      <c r="AU19">
        <v>20233316</v>
      </c>
      <c r="AV19">
        <v>139.69999999999999</v>
      </c>
    </row>
    <row r="20" spans="1:48" x14ac:dyDescent="0.35">
      <c r="A20" s="3" t="str">
        <f t="shared" si="0"/>
        <v>1999Male85+ years</v>
      </c>
      <c r="B20">
        <v>1999</v>
      </c>
      <c r="C20">
        <v>1999</v>
      </c>
      <c r="D20" t="s">
        <v>29</v>
      </c>
      <c r="E20" t="s">
        <v>30</v>
      </c>
      <c r="F20" t="s">
        <v>13</v>
      </c>
      <c r="G20" t="s">
        <v>14</v>
      </c>
      <c r="H20">
        <v>681</v>
      </c>
      <c r="I20">
        <v>1193310</v>
      </c>
      <c r="J20">
        <v>57.1</v>
      </c>
      <c r="O20">
        <v>2007</v>
      </c>
      <c r="P20">
        <v>2007</v>
      </c>
      <c r="Q20" t="s">
        <v>13</v>
      </c>
      <c r="R20" t="s">
        <v>14</v>
      </c>
      <c r="S20">
        <v>27221</v>
      </c>
      <c r="T20">
        <v>148064854</v>
      </c>
      <c r="U20">
        <v>18.399999999999999</v>
      </c>
      <c r="V20">
        <v>18.5</v>
      </c>
      <c r="W20" s="3" t="str">
        <f t="shared" si="1"/>
        <v>2007Male</v>
      </c>
      <c r="AA20" s="3" t="str">
        <f t="shared" si="2"/>
        <v>2007Male</v>
      </c>
      <c r="AB20">
        <v>2007</v>
      </c>
      <c r="AC20">
        <v>2007</v>
      </c>
      <c r="AD20" t="s">
        <v>13</v>
      </c>
      <c r="AE20" t="s">
        <v>14</v>
      </c>
      <c r="AF20">
        <v>1203968</v>
      </c>
      <c r="AG20">
        <v>148064854</v>
      </c>
      <c r="AH20">
        <v>813.1</v>
      </c>
      <c r="AI20">
        <v>922.9</v>
      </c>
      <c r="AN20">
        <v>1999</v>
      </c>
      <c r="AO20">
        <v>1999</v>
      </c>
      <c r="AP20" t="s">
        <v>13</v>
      </c>
      <c r="AQ20" t="s">
        <v>14</v>
      </c>
      <c r="AR20" t="s">
        <v>19</v>
      </c>
      <c r="AS20" t="s">
        <v>20</v>
      </c>
      <c r="AT20">
        <v>57118</v>
      </c>
      <c r="AU20">
        <v>22407073</v>
      </c>
      <c r="AV20">
        <v>254.9</v>
      </c>
    </row>
    <row r="21" spans="1:48" x14ac:dyDescent="0.35">
      <c r="A21" s="3" t="str">
        <f t="shared" si="0"/>
        <v>1999MaleNot Stated</v>
      </c>
      <c r="B21">
        <v>1999</v>
      </c>
      <c r="C21">
        <v>1999</v>
      </c>
      <c r="D21" t="s">
        <v>31</v>
      </c>
      <c r="E21" t="s">
        <v>32</v>
      </c>
      <c r="F21" t="s">
        <v>13</v>
      </c>
      <c r="G21" t="s">
        <v>14</v>
      </c>
      <c r="H21">
        <v>16</v>
      </c>
      <c r="I21" t="s">
        <v>33</v>
      </c>
      <c r="J21" t="s">
        <v>33</v>
      </c>
      <c r="O21">
        <v>2008</v>
      </c>
      <c r="P21">
        <v>2008</v>
      </c>
      <c r="Q21" t="s">
        <v>11</v>
      </c>
      <c r="R21" t="s">
        <v>12</v>
      </c>
      <c r="S21">
        <v>7567</v>
      </c>
      <c r="T21">
        <v>154604015</v>
      </c>
      <c r="U21">
        <v>4.9000000000000004</v>
      </c>
      <c r="V21">
        <v>4.8</v>
      </c>
      <c r="W21" s="3" t="str">
        <f t="shared" si="1"/>
        <v>2008Female</v>
      </c>
      <c r="AA21" s="3" t="str">
        <f t="shared" si="2"/>
        <v>2008Female</v>
      </c>
      <c r="AB21">
        <v>2008</v>
      </c>
      <c r="AC21">
        <v>2008</v>
      </c>
      <c r="AD21" t="s">
        <v>11</v>
      </c>
      <c r="AE21" t="s">
        <v>12</v>
      </c>
      <c r="AF21">
        <v>1245787</v>
      </c>
      <c r="AG21">
        <v>154604015</v>
      </c>
      <c r="AH21">
        <v>805.8</v>
      </c>
      <c r="AI21">
        <v>659.9</v>
      </c>
      <c r="AN21">
        <v>1999</v>
      </c>
      <c r="AO21">
        <v>1999</v>
      </c>
      <c r="AP21" t="s">
        <v>13</v>
      </c>
      <c r="AQ21" t="s">
        <v>14</v>
      </c>
      <c r="AR21" t="s">
        <v>21</v>
      </c>
      <c r="AS21" t="s">
        <v>22</v>
      </c>
      <c r="AT21">
        <v>95659</v>
      </c>
      <c r="AU21">
        <v>17945514</v>
      </c>
      <c r="AV21">
        <v>533.1</v>
      </c>
    </row>
    <row r="22" spans="1:48" x14ac:dyDescent="0.35">
      <c r="A22" s="3" t="str">
        <f t="shared" si="0"/>
        <v>2000Female5-14 years</v>
      </c>
      <c r="B22">
        <v>2000</v>
      </c>
      <c r="C22">
        <v>2000</v>
      </c>
      <c r="D22" t="s">
        <v>10</v>
      </c>
      <c r="E22" s="1">
        <v>44330</v>
      </c>
      <c r="F22" t="s">
        <v>11</v>
      </c>
      <c r="G22" t="s">
        <v>12</v>
      </c>
      <c r="H22">
        <v>63</v>
      </c>
      <c r="I22">
        <v>20034103</v>
      </c>
      <c r="J22">
        <v>0.3</v>
      </c>
      <c r="O22">
        <v>2008</v>
      </c>
      <c r="P22">
        <v>2008</v>
      </c>
      <c r="Q22" t="s">
        <v>13</v>
      </c>
      <c r="R22" t="s">
        <v>14</v>
      </c>
      <c r="S22">
        <v>28402</v>
      </c>
      <c r="T22">
        <v>149489951</v>
      </c>
      <c r="U22">
        <v>19</v>
      </c>
      <c r="V22">
        <v>19</v>
      </c>
      <c r="W22" s="3" t="str">
        <f t="shared" si="1"/>
        <v>2008Male</v>
      </c>
      <c r="AA22" s="3" t="str">
        <f t="shared" si="2"/>
        <v>2008Male</v>
      </c>
      <c r="AB22">
        <v>2008</v>
      </c>
      <c r="AC22">
        <v>2008</v>
      </c>
      <c r="AD22" t="s">
        <v>13</v>
      </c>
      <c r="AE22" t="s">
        <v>14</v>
      </c>
      <c r="AF22">
        <v>1226197</v>
      </c>
      <c r="AG22">
        <v>149489951</v>
      </c>
      <c r="AH22">
        <v>820.3</v>
      </c>
      <c r="AI22">
        <v>918.8</v>
      </c>
      <c r="AN22">
        <v>1999</v>
      </c>
      <c r="AO22">
        <v>1999</v>
      </c>
      <c r="AP22" t="s">
        <v>13</v>
      </c>
      <c r="AQ22" t="s">
        <v>14</v>
      </c>
      <c r="AR22" t="s">
        <v>23</v>
      </c>
      <c r="AS22" t="s">
        <v>24</v>
      </c>
      <c r="AT22">
        <v>142724</v>
      </c>
      <c r="AU22">
        <v>11399263</v>
      </c>
      <c r="AV22">
        <v>1252</v>
      </c>
    </row>
    <row r="23" spans="1:48" x14ac:dyDescent="0.35">
      <c r="A23" s="3" t="str">
        <f t="shared" si="0"/>
        <v>2000Male5-14 years</v>
      </c>
      <c r="B23">
        <v>2000</v>
      </c>
      <c r="C23">
        <v>2000</v>
      </c>
      <c r="D23" t="s">
        <v>10</v>
      </c>
      <c r="E23" s="1">
        <v>44330</v>
      </c>
      <c r="F23" t="s">
        <v>13</v>
      </c>
      <c r="G23" t="s">
        <v>14</v>
      </c>
      <c r="H23">
        <v>244</v>
      </c>
      <c r="I23">
        <v>21043474</v>
      </c>
      <c r="J23">
        <v>1.2</v>
      </c>
      <c r="O23">
        <v>2009</v>
      </c>
      <c r="P23">
        <v>2009</v>
      </c>
      <c r="Q23" t="s">
        <v>11</v>
      </c>
      <c r="R23" t="s">
        <v>12</v>
      </c>
      <c r="S23">
        <v>7804</v>
      </c>
      <c r="T23">
        <v>155964075</v>
      </c>
      <c r="U23">
        <v>5</v>
      </c>
      <c r="V23">
        <v>4.9000000000000004</v>
      </c>
      <c r="W23" s="3" t="str">
        <f t="shared" si="1"/>
        <v>2009Female</v>
      </c>
      <c r="AA23" s="3" t="str">
        <f t="shared" si="2"/>
        <v>2009Female</v>
      </c>
      <c r="AB23">
        <v>2009</v>
      </c>
      <c r="AC23">
        <v>2009</v>
      </c>
      <c r="AD23" t="s">
        <v>11</v>
      </c>
      <c r="AE23" t="s">
        <v>12</v>
      </c>
      <c r="AF23">
        <v>1219784</v>
      </c>
      <c r="AG23">
        <v>155964075</v>
      </c>
      <c r="AH23">
        <v>782.1</v>
      </c>
      <c r="AI23">
        <v>636.79999999999995</v>
      </c>
      <c r="AN23">
        <v>1999</v>
      </c>
      <c r="AO23">
        <v>1999</v>
      </c>
      <c r="AP23" t="s">
        <v>13</v>
      </c>
      <c r="AQ23" t="s">
        <v>14</v>
      </c>
      <c r="AR23" t="s">
        <v>25</v>
      </c>
      <c r="AS23" t="s">
        <v>26</v>
      </c>
      <c r="AT23">
        <v>254920</v>
      </c>
      <c r="AU23">
        <v>8293485</v>
      </c>
      <c r="AV23">
        <v>3073.7</v>
      </c>
    </row>
    <row r="24" spans="1:48" x14ac:dyDescent="0.35">
      <c r="A24" s="3" t="str">
        <f t="shared" si="0"/>
        <v>2000Female15-24 years</v>
      </c>
      <c r="B24">
        <v>2000</v>
      </c>
      <c r="C24">
        <v>2000</v>
      </c>
      <c r="D24" t="s">
        <v>15</v>
      </c>
      <c r="E24" t="s">
        <v>16</v>
      </c>
      <c r="F24" t="s">
        <v>11</v>
      </c>
      <c r="G24" t="s">
        <v>12</v>
      </c>
      <c r="H24">
        <v>569</v>
      </c>
      <c r="I24">
        <v>19105073</v>
      </c>
      <c r="J24">
        <v>3</v>
      </c>
      <c r="O24">
        <v>2009</v>
      </c>
      <c r="P24">
        <v>2009</v>
      </c>
      <c r="Q24" t="s">
        <v>13</v>
      </c>
      <c r="R24" t="s">
        <v>14</v>
      </c>
      <c r="S24">
        <v>29033</v>
      </c>
      <c r="T24">
        <v>150807454</v>
      </c>
      <c r="U24">
        <v>19.3</v>
      </c>
      <c r="V24">
        <v>19.2</v>
      </c>
      <c r="W24" s="3" t="str">
        <f t="shared" si="1"/>
        <v>2009Male</v>
      </c>
      <c r="AA24" s="3" t="str">
        <f t="shared" si="2"/>
        <v>2009Male</v>
      </c>
      <c r="AB24">
        <v>2009</v>
      </c>
      <c r="AC24">
        <v>2009</v>
      </c>
      <c r="AD24" t="s">
        <v>13</v>
      </c>
      <c r="AE24" t="s">
        <v>14</v>
      </c>
      <c r="AF24">
        <v>1217379</v>
      </c>
      <c r="AG24">
        <v>150807454</v>
      </c>
      <c r="AH24">
        <v>807.2</v>
      </c>
      <c r="AI24">
        <v>890.9</v>
      </c>
      <c r="AN24">
        <v>1999</v>
      </c>
      <c r="AO24">
        <v>1999</v>
      </c>
      <c r="AP24" t="s">
        <v>13</v>
      </c>
      <c r="AQ24" t="s">
        <v>14</v>
      </c>
      <c r="AR24" t="s">
        <v>27</v>
      </c>
      <c r="AS24" t="s">
        <v>28</v>
      </c>
      <c r="AT24">
        <v>340970</v>
      </c>
      <c r="AU24">
        <v>4813716</v>
      </c>
      <c r="AV24">
        <v>7083.3</v>
      </c>
    </row>
    <row r="25" spans="1:48" x14ac:dyDescent="0.35">
      <c r="A25" s="3" t="str">
        <f t="shared" si="0"/>
        <v>2000Male15-24 years</v>
      </c>
      <c r="B25">
        <v>2000</v>
      </c>
      <c r="C25">
        <v>2000</v>
      </c>
      <c r="D25" t="s">
        <v>15</v>
      </c>
      <c r="E25" t="s">
        <v>16</v>
      </c>
      <c r="F25" t="s">
        <v>13</v>
      </c>
      <c r="G25" t="s">
        <v>14</v>
      </c>
      <c r="H25">
        <v>3419</v>
      </c>
      <c r="I25">
        <v>20078818</v>
      </c>
      <c r="J25">
        <v>17</v>
      </c>
      <c r="O25">
        <v>2010</v>
      </c>
      <c r="P25">
        <v>2010</v>
      </c>
      <c r="Q25" t="s">
        <v>11</v>
      </c>
      <c r="R25" t="s">
        <v>12</v>
      </c>
      <c r="S25">
        <v>8073</v>
      </c>
      <c r="T25">
        <v>156964212</v>
      </c>
      <c r="U25">
        <v>5.0999999999999996</v>
      </c>
      <c r="V25">
        <v>5</v>
      </c>
      <c r="W25" s="3" t="str">
        <f t="shared" si="1"/>
        <v>2010Female</v>
      </c>
      <c r="AA25" s="3" t="str">
        <f t="shared" si="2"/>
        <v>2010Female</v>
      </c>
      <c r="AB25">
        <v>2010</v>
      </c>
      <c r="AC25">
        <v>2010</v>
      </c>
      <c r="AD25" t="s">
        <v>11</v>
      </c>
      <c r="AE25" t="s">
        <v>12</v>
      </c>
      <c r="AF25">
        <v>1236003</v>
      </c>
      <c r="AG25">
        <v>156964212</v>
      </c>
      <c r="AH25">
        <v>787.4</v>
      </c>
      <c r="AI25">
        <v>634.9</v>
      </c>
      <c r="AN25">
        <v>1999</v>
      </c>
      <c r="AO25">
        <v>1999</v>
      </c>
      <c r="AP25" t="s">
        <v>13</v>
      </c>
      <c r="AQ25" t="s">
        <v>14</v>
      </c>
      <c r="AR25" t="s">
        <v>29</v>
      </c>
      <c r="AS25" t="s">
        <v>30</v>
      </c>
      <c r="AT25">
        <v>209989</v>
      </c>
      <c r="AU25">
        <v>1193310</v>
      </c>
      <c r="AV25">
        <v>17597.2</v>
      </c>
    </row>
    <row r="26" spans="1:48" x14ac:dyDescent="0.35">
      <c r="A26" s="3" t="str">
        <f t="shared" si="0"/>
        <v>2000Female25-34 years</v>
      </c>
      <c r="B26">
        <v>2000</v>
      </c>
      <c r="C26">
        <v>2000</v>
      </c>
      <c r="D26" t="s">
        <v>17</v>
      </c>
      <c r="E26" t="s">
        <v>18</v>
      </c>
      <c r="F26" t="s">
        <v>11</v>
      </c>
      <c r="G26" t="s">
        <v>12</v>
      </c>
      <c r="H26">
        <v>853</v>
      </c>
      <c r="I26">
        <v>19771195</v>
      </c>
      <c r="J26">
        <v>4.3</v>
      </c>
      <c r="O26">
        <v>2010</v>
      </c>
      <c r="P26">
        <v>2010</v>
      </c>
      <c r="Q26" t="s">
        <v>13</v>
      </c>
      <c r="R26" t="s">
        <v>14</v>
      </c>
      <c r="S26">
        <v>30234</v>
      </c>
      <c r="T26">
        <v>151781326</v>
      </c>
      <c r="U26">
        <v>19.899999999999999</v>
      </c>
      <c r="V26">
        <v>19.8</v>
      </c>
      <c r="W26" s="3" t="str">
        <f t="shared" si="1"/>
        <v>2010Male</v>
      </c>
      <c r="AA26" s="3" t="str">
        <f t="shared" si="2"/>
        <v>2010Male</v>
      </c>
      <c r="AB26">
        <v>2010</v>
      </c>
      <c r="AC26">
        <v>2010</v>
      </c>
      <c r="AD26" t="s">
        <v>13</v>
      </c>
      <c r="AE26" t="s">
        <v>14</v>
      </c>
      <c r="AF26">
        <v>1232432</v>
      </c>
      <c r="AG26">
        <v>151781326</v>
      </c>
      <c r="AH26">
        <v>812</v>
      </c>
      <c r="AI26">
        <v>887.1</v>
      </c>
      <c r="AN26">
        <v>1999</v>
      </c>
      <c r="AO26">
        <v>1999</v>
      </c>
      <c r="AP26" t="s">
        <v>13</v>
      </c>
      <c r="AQ26" t="s">
        <v>14</v>
      </c>
      <c r="AR26" t="s">
        <v>31</v>
      </c>
      <c r="AS26" t="s">
        <v>32</v>
      </c>
      <c r="AT26">
        <v>277</v>
      </c>
      <c r="AU26" t="s">
        <v>33</v>
      </c>
      <c r="AV26" t="s">
        <v>33</v>
      </c>
    </row>
    <row r="27" spans="1:48" x14ac:dyDescent="0.35">
      <c r="A27" s="3" t="str">
        <f t="shared" si="0"/>
        <v>2000Male25-34 years</v>
      </c>
      <c r="B27">
        <v>2000</v>
      </c>
      <c r="C27">
        <v>2000</v>
      </c>
      <c r="D27" t="s">
        <v>17</v>
      </c>
      <c r="E27" t="s">
        <v>18</v>
      </c>
      <c r="F27" t="s">
        <v>13</v>
      </c>
      <c r="G27" t="s">
        <v>14</v>
      </c>
      <c r="H27">
        <v>3936</v>
      </c>
      <c r="I27">
        <v>20120529</v>
      </c>
      <c r="J27">
        <v>19.600000000000001</v>
      </c>
      <c r="O27">
        <v>2011</v>
      </c>
      <c r="P27">
        <v>2011</v>
      </c>
      <c r="Q27" t="s">
        <v>11</v>
      </c>
      <c r="R27" t="s">
        <v>12</v>
      </c>
      <c r="S27">
        <v>8496</v>
      </c>
      <c r="T27">
        <v>158301098</v>
      </c>
      <c r="U27">
        <v>5.4</v>
      </c>
      <c r="V27">
        <v>5.2</v>
      </c>
      <c r="W27" s="3" t="str">
        <f t="shared" si="1"/>
        <v>2011Female</v>
      </c>
      <c r="AA27" s="3" t="str">
        <f t="shared" si="2"/>
        <v>2011Female</v>
      </c>
      <c r="AB27">
        <v>2011</v>
      </c>
      <c r="AC27">
        <v>2011</v>
      </c>
      <c r="AD27" t="s">
        <v>11</v>
      </c>
      <c r="AE27" t="s">
        <v>12</v>
      </c>
      <c r="AF27">
        <v>1260480</v>
      </c>
      <c r="AG27">
        <v>158301098</v>
      </c>
      <c r="AH27">
        <v>796.3</v>
      </c>
      <c r="AI27">
        <v>632.4</v>
      </c>
      <c r="AN27">
        <v>2000</v>
      </c>
      <c r="AO27">
        <v>2000</v>
      </c>
      <c r="AP27" t="s">
        <v>11</v>
      </c>
      <c r="AQ27" t="s">
        <v>12</v>
      </c>
      <c r="AR27" t="s">
        <v>167</v>
      </c>
      <c r="AS27">
        <v>1</v>
      </c>
      <c r="AT27">
        <v>12317</v>
      </c>
      <c r="AU27">
        <v>1856631</v>
      </c>
      <c r="AV27">
        <v>663.4</v>
      </c>
    </row>
    <row r="28" spans="1:48" x14ac:dyDescent="0.35">
      <c r="A28" s="3" t="str">
        <f t="shared" si="0"/>
        <v>2000Female35-44 years</v>
      </c>
      <c r="B28">
        <v>2000</v>
      </c>
      <c r="C28">
        <v>2000</v>
      </c>
      <c r="D28" t="s">
        <v>19</v>
      </c>
      <c r="E28" t="s">
        <v>20</v>
      </c>
      <c r="F28" t="s">
        <v>11</v>
      </c>
      <c r="G28" t="s">
        <v>12</v>
      </c>
      <c r="H28">
        <v>1444</v>
      </c>
      <c r="I28">
        <v>22700729</v>
      </c>
      <c r="J28">
        <v>6.4</v>
      </c>
      <c r="O28">
        <v>2011</v>
      </c>
      <c r="P28">
        <v>2011</v>
      </c>
      <c r="Q28" t="s">
        <v>13</v>
      </c>
      <c r="R28" t="s">
        <v>14</v>
      </c>
      <c r="S28">
        <v>30946</v>
      </c>
      <c r="T28">
        <v>153290819</v>
      </c>
      <c r="U28">
        <v>20.2</v>
      </c>
      <c r="V28">
        <v>20</v>
      </c>
      <c r="W28" s="3" t="str">
        <f t="shared" si="1"/>
        <v>2011Male</v>
      </c>
      <c r="AA28" s="3" t="str">
        <f t="shared" si="2"/>
        <v>2011Male</v>
      </c>
      <c r="AB28">
        <v>2011</v>
      </c>
      <c r="AC28">
        <v>2011</v>
      </c>
      <c r="AD28" t="s">
        <v>13</v>
      </c>
      <c r="AE28" t="s">
        <v>14</v>
      </c>
      <c r="AF28">
        <v>1254978</v>
      </c>
      <c r="AG28">
        <v>153290819</v>
      </c>
      <c r="AH28">
        <v>818.7</v>
      </c>
      <c r="AI28">
        <v>875.3</v>
      </c>
      <c r="AN28">
        <v>2000</v>
      </c>
      <c r="AO28">
        <v>2000</v>
      </c>
      <c r="AP28" t="s">
        <v>11</v>
      </c>
      <c r="AQ28" t="s">
        <v>12</v>
      </c>
      <c r="AR28" t="s">
        <v>168</v>
      </c>
      <c r="AS28" s="1">
        <v>44200</v>
      </c>
      <c r="AT28">
        <v>2155</v>
      </c>
      <c r="AU28">
        <v>7508434</v>
      </c>
      <c r="AV28">
        <v>28.7</v>
      </c>
    </row>
    <row r="29" spans="1:48" x14ac:dyDescent="0.35">
      <c r="A29" s="3" t="str">
        <f t="shared" si="0"/>
        <v>2000Male35-44 years</v>
      </c>
      <c r="B29">
        <v>2000</v>
      </c>
      <c r="C29">
        <v>2000</v>
      </c>
      <c r="D29" t="s">
        <v>19</v>
      </c>
      <c r="E29" t="s">
        <v>20</v>
      </c>
      <c r="F29" t="s">
        <v>13</v>
      </c>
      <c r="G29" t="s">
        <v>14</v>
      </c>
      <c r="H29">
        <v>5108</v>
      </c>
      <c r="I29">
        <v>22447798</v>
      </c>
      <c r="J29">
        <v>22.8</v>
      </c>
      <c r="O29">
        <v>2012</v>
      </c>
      <c r="P29">
        <v>2012</v>
      </c>
      <c r="Q29" t="s">
        <v>11</v>
      </c>
      <c r="R29" t="s">
        <v>12</v>
      </c>
      <c r="S29">
        <v>8804</v>
      </c>
      <c r="T29">
        <v>159421973</v>
      </c>
      <c r="U29">
        <v>5.5</v>
      </c>
      <c r="V29">
        <v>5.4</v>
      </c>
      <c r="W29" s="3" t="str">
        <f t="shared" si="1"/>
        <v>2012Female</v>
      </c>
      <c r="AA29" s="3" t="str">
        <f t="shared" si="2"/>
        <v>2012Female</v>
      </c>
      <c r="AB29">
        <v>2012</v>
      </c>
      <c r="AC29">
        <v>2012</v>
      </c>
      <c r="AD29" t="s">
        <v>11</v>
      </c>
      <c r="AE29" t="s">
        <v>12</v>
      </c>
      <c r="AF29">
        <v>1269557</v>
      </c>
      <c r="AG29">
        <v>159421973</v>
      </c>
      <c r="AH29">
        <v>796.4</v>
      </c>
      <c r="AI29">
        <v>624.70000000000005</v>
      </c>
      <c r="AN29">
        <v>2000</v>
      </c>
      <c r="AO29">
        <v>2000</v>
      </c>
      <c r="AP29" t="s">
        <v>11</v>
      </c>
      <c r="AQ29" t="s">
        <v>12</v>
      </c>
      <c r="AR29" t="s">
        <v>10</v>
      </c>
      <c r="AS29" s="1">
        <v>44330</v>
      </c>
      <c r="AT29">
        <v>3012</v>
      </c>
      <c r="AU29">
        <v>20034103</v>
      </c>
      <c r="AV29">
        <v>15</v>
      </c>
    </row>
    <row r="30" spans="1:48" x14ac:dyDescent="0.35">
      <c r="A30" s="3" t="str">
        <f t="shared" si="0"/>
        <v>2000Female45-54 years</v>
      </c>
      <c r="B30">
        <v>2000</v>
      </c>
      <c r="C30">
        <v>2000</v>
      </c>
      <c r="D30" t="s">
        <v>21</v>
      </c>
      <c r="E30" t="s">
        <v>22</v>
      </c>
      <c r="F30" t="s">
        <v>11</v>
      </c>
      <c r="G30" t="s">
        <v>12</v>
      </c>
      <c r="H30">
        <v>1286</v>
      </c>
      <c r="I30">
        <v>19180722</v>
      </c>
      <c r="J30">
        <v>6.7</v>
      </c>
      <c r="O30">
        <v>2012</v>
      </c>
      <c r="P30">
        <v>2012</v>
      </c>
      <c r="Q30" t="s">
        <v>13</v>
      </c>
      <c r="R30" t="s">
        <v>14</v>
      </c>
      <c r="S30">
        <v>31727</v>
      </c>
      <c r="T30">
        <v>154492067</v>
      </c>
      <c r="U30">
        <v>20.5</v>
      </c>
      <c r="V30">
        <v>20.3</v>
      </c>
      <c r="W30" s="3" t="str">
        <f t="shared" si="1"/>
        <v>2012Male</v>
      </c>
      <c r="AA30" s="3" t="str">
        <f t="shared" si="2"/>
        <v>2012Male</v>
      </c>
      <c r="AB30">
        <v>2012</v>
      </c>
      <c r="AC30">
        <v>2012</v>
      </c>
      <c r="AD30" t="s">
        <v>13</v>
      </c>
      <c r="AE30" t="s">
        <v>14</v>
      </c>
      <c r="AF30">
        <v>1273722</v>
      </c>
      <c r="AG30">
        <v>154492067</v>
      </c>
      <c r="AH30">
        <v>824.5</v>
      </c>
      <c r="AI30">
        <v>865.1</v>
      </c>
      <c r="AN30">
        <v>2000</v>
      </c>
      <c r="AO30">
        <v>2000</v>
      </c>
      <c r="AP30" t="s">
        <v>11</v>
      </c>
      <c r="AQ30" t="s">
        <v>12</v>
      </c>
      <c r="AR30" t="s">
        <v>15</v>
      </c>
      <c r="AS30" t="s">
        <v>16</v>
      </c>
      <c r="AT30">
        <v>8236</v>
      </c>
      <c r="AU30">
        <v>19105073</v>
      </c>
      <c r="AV30">
        <v>43.1</v>
      </c>
    </row>
    <row r="31" spans="1:48" x14ac:dyDescent="0.35">
      <c r="A31" s="3" t="str">
        <f t="shared" si="0"/>
        <v>2000Male45-54 years</v>
      </c>
      <c r="B31">
        <v>2000</v>
      </c>
      <c r="C31">
        <v>2000</v>
      </c>
      <c r="D31" t="s">
        <v>21</v>
      </c>
      <c r="E31" t="s">
        <v>22</v>
      </c>
      <c r="F31" t="s">
        <v>13</v>
      </c>
      <c r="G31" t="s">
        <v>14</v>
      </c>
      <c r="H31">
        <v>4143</v>
      </c>
      <c r="I31">
        <v>18497230</v>
      </c>
      <c r="J31">
        <v>22.4</v>
      </c>
      <c r="O31">
        <v>2013</v>
      </c>
      <c r="P31">
        <v>2013</v>
      </c>
      <c r="Q31" t="s">
        <v>11</v>
      </c>
      <c r="R31" t="s">
        <v>12</v>
      </c>
      <c r="S31">
        <v>9069</v>
      </c>
      <c r="T31">
        <v>160477237</v>
      </c>
      <c r="U31">
        <v>5.7</v>
      </c>
      <c r="V31">
        <v>5.5</v>
      </c>
      <c r="W31" s="3" t="str">
        <f t="shared" si="1"/>
        <v>2013Female</v>
      </c>
      <c r="AA31" s="3" t="str">
        <f t="shared" si="2"/>
        <v>2013Female</v>
      </c>
      <c r="AB31">
        <v>2013</v>
      </c>
      <c r="AC31">
        <v>2013</v>
      </c>
      <c r="AD31" t="s">
        <v>11</v>
      </c>
      <c r="AE31" t="s">
        <v>12</v>
      </c>
      <c r="AF31">
        <v>1290959</v>
      </c>
      <c r="AG31">
        <v>160477237</v>
      </c>
      <c r="AH31">
        <v>804.4</v>
      </c>
      <c r="AI31">
        <v>623.5</v>
      </c>
      <c r="AN31">
        <v>2000</v>
      </c>
      <c r="AO31">
        <v>2000</v>
      </c>
      <c r="AP31" t="s">
        <v>11</v>
      </c>
      <c r="AQ31" t="s">
        <v>12</v>
      </c>
      <c r="AR31" t="s">
        <v>17</v>
      </c>
      <c r="AS31" t="s">
        <v>18</v>
      </c>
      <c r="AT31">
        <v>12561</v>
      </c>
      <c r="AU31">
        <v>19771195</v>
      </c>
      <c r="AV31">
        <v>63.5</v>
      </c>
    </row>
    <row r="32" spans="1:48" x14ac:dyDescent="0.35">
      <c r="A32" s="3" t="str">
        <f t="shared" si="0"/>
        <v>2000Female55-64 years</v>
      </c>
      <c r="B32">
        <v>2000</v>
      </c>
      <c r="C32">
        <v>2000</v>
      </c>
      <c r="D32" t="s">
        <v>23</v>
      </c>
      <c r="E32" t="s">
        <v>24</v>
      </c>
      <c r="F32" t="s">
        <v>11</v>
      </c>
      <c r="G32" t="s">
        <v>12</v>
      </c>
      <c r="H32">
        <v>679</v>
      </c>
      <c r="I32">
        <v>12629328</v>
      </c>
      <c r="J32">
        <v>5.4</v>
      </c>
      <c r="O32">
        <v>2013</v>
      </c>
      <c r="P32">
        <v>2013</v>
      </c>
      <c r="Q32" t="s">
        <v>13</v>
      </c>
      <c r="R32" t="s">
        <v>14</v>
      </c>
      <c r="S32">
        <v>31991</v>
      </c>
      <c r="T32">
        <v>155651602</v>
      </c>
      <c r="U32">
        <v>20.6</v>
      </c>
      <c r="V32">
        <v>20.3</v>
      </c>
      <c r="W32" s="3" t="str">
        <f t="shared" si="1"/>
        <v>2013Male</v>
      </c>
      <c r="AA32" s="3" t="str">
        <f t="shared" si="2"/>
        <v>2013Male</v>
      </c>
      <c r="AB32">
        <v>2013</v>
      </c>
      <c r="AC32">
        <v>2013</v>
      </c>
      <c r="AD32" t="s">
        <v>13</v>
      </c>
      <c r="AE32" t="s">
        <v>14</v>
      </c>
      <c r="AF32">
        <v>1306034</v>
      </c>
      <c r="AG32">
        <v>155651602</v>
      </c>
      <c r="AH32">
        <v>839.1</v>
      </c>
      <c r="AI32">
        <v>863.6</v>
      </c>
      <c r="AN32">
        <v>2000</v>
      </c>
      <c r="AO32">
        <v>2000</v>
      </c>
      <c r="AP32" t="s">
        <v>11</v>
      </c>
      <c r="AQ32" t="s">
        <v>12</v>
      </c>
      <c r="AR32" t="s">
        <v>19</v>
      </c>
      <c r="AS32" t="s">
        <v>20</v>
      </c>
      <c r="AT32">
        <v>32501</v>
      </c>
      <c r="AU32">
        <v>22700729</v>
      </c>
      <c r="AV32">
        <v>143.19999999999999</v>
      </c>
    </row>
    <row r="33" spans="1:48" x14ac:dyDescent="0.35">
      <c r="A33" s="3" t="str">
        <f t="shared" si="0"/>
        <v>2000Male55-64 years</v>
      </c>
      <c r="B33">
        <v>2000</v>
      </c>
      <c r="C33">
        <v>2000</v>
      </c>
      <c r="D33" t="s">
        <v>23</v>
      </c>
      <c r="E33" t="s">
        <v>24</v>
      </c>
      <c r="F33" t="s">
        <v>13</v>
      </c>
      <c r="G33" t="s">
        <v>14</v>
      </c>
      <c r="H33">
        <v>2264</v>
      </c>
      <c r="I33">
        <v>11645356</v>
      </c>
      <c r="J33">
        <v>19.399999999999999</v>
      </c>
      <c r="O33">
        <v>2014</v>
      </c>
      <c r="P33">
        <v>2014</v>
      </c>
      <c r="Q33" t="s">
        <v>11</v>
      </c>
      <c r="R33" t="s">
        <v>12</v>
      </c>
      <c r="S33">
        <v>9649</v>
      </c>
      <c r="T33">
        <v>161920569</v>
      </c>
      <c r="U33">
        <v>6</v>
      </c>
      <c r="V33">
        <v>5.8</v>
      </c>
      <c r="W33" s="3" t="str">
        <f t="shared" si="1"/>
        <v>2014Female</v>
      </c>
      <c r="AA33" s="3" t="str">
        <f t="shared" si="2"/>
        <v>2014Female</v>
      </c>
      <c r="AB33">
        <v>2014</v>
      </c>
      <c r="AC33">
        <v>2014</v>
      </c>
      <c r="AD33" t="s">
        <v>11</v>
      </c>
      <c r="AE33" t="s">
        <v>12</v>
      </c>
      <c r="AF33">
        <v>1298177</v>
      </c>
      <c r="AG33">
        <v>161920569</v>
      </c>
      <c r="AH33">
        <v>801.7</v>
      </c>
      <c r="AI33">
        <v>616.70000000000005</v>
      </c>
      <c r="AN33">
        <v>2000</v>
      </c>
      <c r="AO33">
        <v>2000</v>
      </c>
      <c r="AP33" t="s">
        <v>11</v>
      </c>
      <c r="AQ33" t="s">
        <v>12</v>
      </c>
      <c r="AR33" t="s">
        <v>21</v>
      </c>
      <c r="AS33" t="s">
        <v>22</v>
      </c>
      <c r="AT33">
        <v>59943</v>
      </c>
      <c r="AU33">
        <v>19180722</v>
      </c>
      <c r="AV33">
        <v>312.5</v>
      </c>
    </row>
    <row r="34" spans="1:48" x14ac:dyDescent="0.35">
      <c r="A34" s="3" t="str">
        <f t="shared" si="0"/>
        <v>2000Female65-74 years</v>
      </c>
      <c r="B34">
        <v>2000</v>
      </c>
      <c r="C34">
        <v>2000</v>
      </c>
      <c r="D34" t="s">
        <v>25</v>
      </c>
      <c r="E34" t="s">
        <v>26</v>
      </c>
      <c r="F34" t="s">
        <v>11</v>
      </c>
      <c r="G34" t="s">
        <v>12</v>
      </c>
      <c r="H34">
        <v>403</v>
      </c>
      <c r="I34">
        <v>10087712</v>
      </c>
      <c r="J34">
        <v>4</v>
      </c>
      <c r="O34">
        <v>2014</v>
      </c>
      <c r="P34">
        <v>2014</v>
      </c>
      <c r="Q34" t="s">
        <v>13</v>
      </c>
      <c r="R34" t="s">
        <v>14</v>
      </c>
      <c r="S34">
        <v>33107</v>
      </c>
      <c r="T34">
        <v>156936487</v>
      </c>
      <c r="U34">
        <v>21.1</v>
      </c>
      <c r="V34">
        <v>20.7</v>
      </c>
      <c r="W34" s="3" t="str">
        <f t="shared" si="1"/>
        <v>2014Male</v>
      </c>
      <c r="AA34" s="3" t="str">
        <f t="shared" si="2"/>
        <v>2014Male</v>
      </c>
      <c r="AB34">
        <v>2014</v>
      </c>
      <c r="AC34">
        <v>2014</v>
      </c>
      <c r="AD34" t="s">
        <v>13</v>
      </c>
      <c r="AE34" t="s">
        <v>14</v>
      </c>
      <c r="AF34">
        <v>1328241</v>
      </c>
      <c r="AG34">
        <v>156936487</v>
      </c>
      <c r="AH34">
        <v>846.4</v>
      </c>
      <c r="AI34">
        <v>855.1</v>
      </c>
      <c r="AN34">
        <v>2000</v>
      </c>
      <c r="AO34">
        <v>2000</v>
      </c>
      <c r="AP34" t="s">
        <v>11</v>
      </c>
      <c r="AQ34" t="s">
        <v>12</v>
      </c>
      <c r="AR34" t="s">
        <v>23</v>
      </c>
      <c r="AS34" t="s">
        <v>24</v>
      </c>
      <c r="AT34">
        <v>97525</v>
      </c>
      <c r="AU34">
        <v>12629328</v>
      </c>
      <c r="AV34">
        <v>772.2</v>
      </c>
    </row>
    <row r="35" spans="1:48" x14ac:dyDescent="0.35">
      <c r="A35" s="3" t="str">
        <f t="shared" si="0"/>
        <v>2000Male65-74 years</v>
      </c>
      <c r="B35">
        <v>2000</v>
      </c>
      <c r="C35">
        <v>2000</v>
      </c>
      <c r="D35" t="s">
        <v>25</v>
      </c>
      <c r="E35" t="s">
        <v>26</v>
      </c>
      <c r="F35" t="s">
        <v>13</v>
      </c>
      <c r="G35" t="s">
        <v>14</v>
      </c>
      <c r="H35">
        <v>1887</v>
      </c>
      <c r="I35">
        <v>8303274</v>
      </c>
      <c r="J35">
        <v>22.7</v>
      </c>
      <c r="O35">
        <v>2015</v>
      </c>
      <c r="P35">
        <v>2015</v>
      </c>
      <c r="Q35" t="s">
        <v>11</v>
      </c>
      <c r="R35" t="s">
        <v>12</v>
      </c>
      <c r="S35">
        <v>10186</v>
      </c>
      <c r="T35">
        <v>163189523</v>
      </c>
      <c r="U35">
        <v>6.2</v>
      </c>
      <c r="V35">
        <v>6</v>
      </c>
      <c r="W35" s="3" t="str">
        <f t="shared" si="1"/>
        <v>2015Female</v>
      </c>
      <c r="AA35" s="3" t="str">
        <f t="shared" si="2"/>
        <v>2015Female</v>
      </c>
      <c r="AB35">
        <v>2015</v>
      </c>
      <c r="AC35">
        <v>2015</v>
      </c>
      <c r="AD35" t="s">
        <v>11</v>
      </c>
      <c r="AE35" t="s">
        <v>12</v>
      </c>
      <c r="AF35">
        <v>1339226</v>
      </c>
      <c r="AG35">
        <v>163189523</v>
      </c>
      <c r="AH35">
        <v>820.7</v>
      </c>
      <c r="AI35">
        <v>624.20000000000005</v>
      </c>
      <c r="AN35">
        <v>2000</v>
      </c>
      <c r="AO35">
        <v>2000</v>
      </c>
      <c r="AP35" t="s">
        <v>11</v>
      </c>
      <c r="AQ35" t="s">
        <v>12</v>
      </c>
      <c r="AR35" t="s">
        <v>25</v>
      </c>
      <c r="AS35" t="s">
        <v>26</v>
      </c>
      <c r="AT35">
        <v>193801</v>
      </c>
      <c r="AU35">
        <v>10087712</v>
      </c>
      <c r="AV35">
        <v>1921.2</v>
      </c>
    </row>
    <row r="36" spans="1:48" x14ac:dyDescent="0.35">
      <c r="A36" s="3" t="str">
        <f t="shared" si="0"/>
        <v>2000Female75-84 years</v>
      </c>
      <c r="B36">
        <v>2000</v>
      </c>
      <c r="C36">
        <v>2000</v>
      </c>
      <c r="D36" t="s">
        <v>27</v>
      </c>
      <c r="E36" t="s">
        <v>28</v>
      </c>
      <c r="F36" t="s">
        <v>11</v>
      </c>
      <c r="G36" t="s">
        <v>12</v>
      </c>
      <c r="H36">
        <v>297</v>
      </c>
      <c r="I36">
        <v>7481827</v>
      </c>
      <c r="J36">
        <v>4</v>
      </c>
      <c r="O36">
        <v>2015</v>
      </c>
      <c r="P36">
        <v>2015</v>
      </c>
      <c r="Q36" t="s">
        <v>13</v>
      </c>
      <c r="R36" t="s">
        <v>14</v>
      </c>
      <c r="S36">
        <v>33959</v>
      </c>
      <c r="T36">
        <v>158229297</v>
      </c>
      <c r="U36">
        <v>21.5</v>
      </c>
      <c r="V36">
        <v>21</v>
      </c>
      <c r="W36" s="3" t="str">
        <f t="shared" si="1"/>
        <v>2015Male</v>
      </c>
      <c r="AA36" s="3" t="str">
        <f t="shared" si="2"/>
        <v>2015Male</v>
      </c>
      <c r="AB36">
        <v>2015</v>
      </c>
      <c r="AC36">
        <v>2015</v>
      </c>
      <c r="AD36" t="s">
        <v>13</v>
      </c>
      <c r="AE36" t="s">
        <v>14</v>
      </c>
      <c r="AF36">
        <v>1373404</v>
      </c>
      <c r="AG36">
        <v>158229297</v>
      </c>
      <c r="AH36">
        <v>868</v>
      </c>
      <c r="AI36">
        <v>863.2</v>
      </c>
      <c r="AN36">
        <v>2000</v>
      </c>
      <c r="AO36">
        <v>2000</v>
      </c>
      <c r="AP36" t="s">
        <v>11</v>
      </c>
      <c r="AQ36" t="s">
        <v>12</v>
      </c>
      <c r="AR36" t="s">
        <v>27</v>
      </c>
      <c r="AS36" t="s">
        <v>28</v>
      </c>
      <c r="AT36">
        <v>360226</v>
      </c>
      <c r="AU36">
        <v>7481827</v>
      </c>
      <c r="AV36">
        <v>4814.7</v>
      </c>
    </row>
    <row r="37" spans="1:48" x14ac:dyDescent="0.35">
      <c r="A37" s="3" t="str">
        <f t="shared" si="0"/>
        <v>2000Male75-84 years</v>
      </c>
      <c r="B37">
        <v>2000</v>
      </c>
      <c r="C37">
        <v>2000</v>
      </c>
      <c r="D37" t="s">
        <v>27</v>
      </c>
      <c r="E37" t="s">
        <v>28</v>
      </c>
      <c r="F37" t="s">
        <v>13</v>
      </c>
      <c r="G37" t="s">
        <v>14</v>
      </c>
      <c r="H37">
        <v>1884</v>
      </c>
      <c r="I37">
        <v>4879353</v>
      </c>
      <c r="J37">
        <v>38.6</v>
      </c>
      <c r="O37">
        <v>2016</v>
      </c>
      <c r="P37">
        <v>2016</v>
      </c>
      <c r="Q37" t="s">
        <v>11</v>
      </c>
      <c r="R37" t="s">
        <v>12</v>
      </c>
      <c r="S37">
        <v>10220</v>
      </c>
      <c r="T37">
        <v>164048590</v>
      </c>
      <c r="U37">
        <v>6.2</v>
      </c>
      <c r="V37">
        <v>6</v>
      </c>
      <c r="W37" s="3" t="str">
        <f t="shared" si="1"/>
        <v>2016Female</v>
      </c>
      <c r="AA37" s="3" t="str">
        <f t="shared" si="2"/>
        <v>2016Female</v>
      </c>
      <c r="AB37">
        <v>2016</v>
      </c>
      <c r="AC37">
        <v>2016</v>
      </c>
      <c r="AD37" t="s">
        <v>11</v>
      </c>
      <c r="AE37" t="s">
        <v>12</v>
      </c>
      <c r="AF37">
        <v>1344016</v>
      </c>
      <c r="AG37">
        <v>164048590</v>
      </c>
      <c r="AH37">
        <v>819.3</v>
      </c>
      <c r="AI37">
        <v>617.5</v>
      </c>
      <c r="AN37">
        <v>2000</v>
      </c>
      <c r="AO37">
        <v>2000</v>
      </c>
      <c r="AP37" t="s">
        <v>11</v>
      </c>
      <c r="AQ37" t="s">
        <v>12</v>
      </c>
      <c r="AR37" t="s">
        <v>29</v>
      </c>
      <c r="AS37" t="s">
        <v>30</v>
      </c>
      <c r="AT37">
        <v>443429</v>
      </c>
      <c r="AU37">
        <v>3012589</v>
      </c>
      <c r="AV37">
        <v>14719.2</v>
      </c>
    </row>
    <row r="38" spans="1:48" x14ac:dyDescent="0.35">
      <c r="A38" s="3" t="str">
        <f t="shared" si="0"/>
        <v>2000Female85+ years</v>
      </c>
      <c r="B38">
        <v>2000</v>
      </c>
      <c r="C38">
        <v>2000</v>
      </c>
      <c r="D38" t="s">
        <v>29</v>
      </c>
      <c r="E38" t="s">
        <v>30</v>
      </c>
      <c r="F38" t="s">
        <v>11</v>
      </c>
      <c r="G38" t="s">
        <v>12</v>
      </c>
      <c r="H38">
        <v>128</v>
      </c>
      <c r="I38">
        <v>3012589</v>
      </c>
      <c r="J38">
        <v>4.2</v>
      </c>
      <c r="O38">
        <v>2016</v>
      </c>
      <c r="P38">
        <v>2016</v>
      </c>
      <c r="Q38" t="s">
        <v>13</v>
      </c>
      <c r="R38" t="s">
        <v>14</v>
      </c>
      <c r="S38">
        <v>34656</v>
      </c>
      <c r="T38">
        <v>159078923</v>
      </c>
      <c r="U38">
        <v>21.8</v>
      </c>
      <c r="V38">
        <v>21.3</v>
      </c>
      <c r="W38" s="3" t="str">
        <f t="shared" si="1"/>
        <v>2016Male</v>
      </c>
      <c r="AA38" s="3" t="str">
        <f t="shared" si="2"/>
        <v>2016Male</v>
      </c>
      <c r="AB38">
        <v>2016</v>
      </c>
      <c r="AC38">
        <v>2016</v>
      </c>
      <c r="AD38" t="s">
        <v>13</v>
      </c>
      <c r="AE38" t="s">
        <v>14</v>
      </c>
      <c r="AF38">
        <v>1400232</v>
      </c>
      <c r="AG38">
        <v>159078923</v>
      </c>
      <c r="AH38">
        <v>880.2</v>
      </c>
      <c r="AI38">
        <v>861</v>
      </c>
      <c r="AN38">
        <v>2000</v>
      </c>
      <c r="AO38">
        <v>2000</v>
      </c>
      <c r="AP38" t="s">
        <v>11</v>
      </c>
      <c r="AQ38" t="s">
        <v>12</v>
      </c>
      <c r="AR38" t="s">
        <v>31</v>
      </c>
      <c r="AS38" t="s">
        <v>32</v>
      </c>
      <c r="AT38">
        <v>67</v>
      </c>
      <c r="AU38" t="s">
        <v>33</v>
      </c>
      <c r="AV38" t="s">
        <v>33</v>
      </c>
    </row>
    <row r="39" spans="1:48" x14ac:dyDescent="0.35">
      <c r="A39" s="3" t="str">
        <f t="shared" si="0"/>
        <v>2000Male85+ years</v>
      </c>
      <c r="B39">
        <v>2000</v>
      </c>
      <c r="C39">
        <v>2000</v>
      </c>
      <c r="D39" t="s">
        <v>29</v>
      </c>
      <c r="E39" t="s">
        <v>30</v>
      </c>
      <c r="F39" t="s">
        <v>13</v>
      </c>
      <c r="G39" t="s">
        <v>14</v>
      </c>
      <c r="H39">
        <v>705</v>
      </c>
      <c r="I39">
        <v>1226998</v>
      </c>
      <c r="J39">
        <v>57.5</v>
      </c>
      <c r="O39">
        <v>2017</v>
      </c>
      <c r="P39">
        <v>2017</v>
      </c>
      <c r="Q39" t="s">
        <v>11</v>
      </c>
      <c r="R39" t="s">
        <v>12</v>
      </c>
      <c r="S39">
        <v>10381</v>
      </c>
      <c r="T39">
        <v>165311059</v>
      </c>
      <c r="U39">
        <v>6.3</v>
      </c>
      <c r="V39">
        <v>6.1</v>
      </c>
      <c r="W39" s="3" t="str">
        <f t="shared" si="1"/>
        <v>2017Female</v>
      </c>
      <c r="AA39" s="3" t="str">
        <f t="shared" si="2"/>
        <v>2017Female</v>
      </c>
      <c r="AB39">
        <v>2017</v>
      </c>
      <c r="AC39">
        <v>2017</v>
      </c>
      <c r="AD39" t="s">
        <v>11</v>
      </c>
      <c r="AE39" t="s">
        <v>12</v>
      </c>
      <c r="AF39">
        <v>1374392</v>
      </c>
      <c r="AG39">
        <v>165311059</v>
      </c>
      <c r="AH39">
        <v>831.4</v>
      </c>
      <c r="AI39">
        <v>619.70000000000005</v>
      </c>
      <c r="AN39">
        <v>2000</v>
      </c>
      <c r="AO39">
        <v>2000</v>
      </c>
      <c r="AP39" t="s">
        <v>13</v>
      </c>
      <c r="AQ39" t="s">
        <v>14</v>
      </c>
      <c r="AR39" t="s">
        <v>167</v>
      </c>
      <c r="AS39">
        <v>1</v>
      </c>
      <c r="AT39">
        <v>15718</v>
      </c>
      <c r="AU39">
        <v>1949017</v>
      </c>
      <c r="AV39">
        <v>806.5</v>
      </c>
    </row>
    <row r="40" spans="1:48" x14ac:dyDescent="0.35">
      <c r="A40" s="3" t="str">
        <f t="shared" si="0"/>
        <v>2000MaleNot Stated</v>
      </c>
      <c r="B40">
        <v>2000</v>
      </c>
      <c r="C40">
        <v>2000</v>
      </c>
      <c r="D40" t="s">
        <v>31</v>
      </c>
      <c r="E40" t="s">
        <v>32</v>
      </c>
      <c r="F40" t="s">
        <v>13</v>
      </c>
      <c r="G40" t="s">
        <v>14</v>
      </c>
      <c r="H40">
        <v>7</v>
      </c>
      <c r="I40" t="s">
        <v>33</v>
      </c>
      <c r="J40" t="s">
        <v>33</v>
      </c>
      <c r="O40">
        <v>2017</v>
      </c>
      <c r="P40">
        <v>2017</v>
      </c>
      <c r="Q40" t="s">
        <v>13</v>
      </c>
      <c r="R40" t="s">
        <v>14</v>
      </c>
      <c r="S40">
        <v>36726</v>
      </c>
      <c r="T40">
        <v>160408119</v>
      </c>
      <c r="U40">
        <v>22.9</v>
      </c>
      <c r="V40">
        <v>22.4</v>
      </c>
      <c r="W40" s="3" t="str">
        <f t="shared" si="1"/>
        <v>2017Male</v>
      </c>
      <c r="AA40" s="3" t="str">
        <f t="shared" si="2"/>
        <v>2017Male</v>
      </c>
      <c r="AB40">
        <v>2017</v>
      </c>
      <c r="AC40">
        <v>2017</v>
      </c>
      <c r="AD40" t="s">
        <v>13</v>
      </c>
      <c r="AE40" t="s">
        <v>14</v>
      </c>
      <c r="AF40">
        <v>1439111</v>
      </c>
      <c r="AG40">
        <v>160408119</v>
      </c>
      <c r="AH40">
        <v>897.2</v>
      </c>
      <c r="AI40">
        <v>864.5</v>
      </c>
      <c r="AN40">
        <v>2000</v>
      </c>
      <c r="AO40">
        <v>2000</v>
      </c>
      <c r="AP40" t="s">
        <v>13</v>
      </c>
      <c r="AQ40" t="s">
        <v>14</v>
      </c>
      <c r="AR40" t="s">
        <v>168</v>
      </c>
      <c r="AS40" s="1">
        <v>44200</v>
      </c>
      <c r="AT40">
        <v>2824</v>
      </c>
      <c r="AU40">
        <v>7861716</v>
      </c>
      <c r="AV40">
        <v>35.9</v>
      </c>
    </row>
    <row r="41" spans="1:48" x14ac:dyDescent="0.35">
      <c r="A41" s="3" t="str">
        <f t="shared" si="0"/>
        <v>2001Female5-14 years</v>
      </c>
      <c r="B41">
        <v>2001</v>
      </c>
      <c r="C41">
        <v>2001</v>
      </c>
      <c r="D41" t="s">
        <v>10</v>
      </c>
      <c r="E41" s="1">
        <v>44330</v>
      </c>
      <c r="F41" t="s">
        <v>11</v>
      </c>
      <c r="G41" t="s">
        <v>12</v>
      </c>
      <c r="H41">
        <v>65</v>
      </c>
      <c r="I41">
        <v>20075767</v>
      </c>
      <c r="J41">
        <v>0.3</v>
      </c>
      <c r="O41">
        <v>2018</v>
      </c>
      <c r="P41">
        <v>2018</v>
      </c>
      <c r="Q41" t="s">
        <v>11</v>
      </c>
      <c r="R41" t="s">
        <v>12</v>
      </c>
      <c r="S41">
        <v>10574</v>
      </c>
      <c r="T41">
        <v>166038755</v>
      </c>
      <c r="U41">
        <v>6.4</v>
      </c>
      <c r="V41">
        <v>6.2</v>
      </c>
      <c r="W41" s="3" t="str">
        <f t="shared" si="1"/>
        <v>2018Female</v>
      </c>
      <c r="AA41" s="3" t="str">
        <f t="shared" si="2"/>
        <v>2018Female</v>
      </c>
      <c r="AB41">
        <v>2018</v>
      </c>
      <c r="AC41">
        <v>2018</v>
      </c>
      <c r="AD41" t="s">
        <v>11</v>
      </c>
      <c r="AE41" t="s">
        <v>12</v>
      </c>
      <c r="AF41">
        <v>1380736</v>
      </c>
      <c r="AG41">
        <v>166038755</v>
      </c>
      <c r="AH41">
        <v>831.6</v>
      </c>
      <c r="AI41">
        <v>611.29999999999995</v>
      </c>
      <c r="AN41">
        <v>2000</v>
      </c>
      <c r="AO41">
        <v>2000</v>
      </c>
      <c r="AP41" t="s">
        <v>13</v>
      </c>
      <c r="AQ41" t="s">
        <v>14</v>
      </c>
      <c r="AR41" t="s">
        <v>10</v>
      </c>
      <c r="AS41" s="1">
        <v>44330</v>
      </c>
      <c r="AT41">
        <v>4401</v>
      </c>
      <c r="AU41">
        <v>21043474</v>
      </c>
      <c r="AV41">
        <v>20.9</v>
      </c>
    </row>
    <row r="42" spans="1:48" x14ac:dyDescent="0.35">
      <c r="A42" s="3" t="str">
        <f t="shared" si="0"/>
        <v>2001Male5-14 years</v>
      </c>
      <c r="B42">
        <v>2001</v>
      </c>
      <c r="C42">
        <v>2001</v>
      </c>
      <c r="D42" t="s">
        <v>10</v>
      </c>
      <c r="E42" s="1">
        <v>44330</v>
      </c>
      <c r="F42" t="s">
        <v>13</v>
      </c>
      <c r="G42" t="s">
        <v>14</v>
      </c>
      <c r="H42">
        <v>214</v>
      </c>
      <c r="I42">
        <v>21076273</v>
      </c>
      <c r="J42">
        <v>1</v>
      </c>
      <c r="O42">
        <v>2018</v>
      </c>
      <c r="P42">
        <v>2018</v>
      </c>
      <c r="Q42" t="s">
        <v>13</v>
      </c>
      <c r="R42" t="s">
        <v>14</v>
      </c>
      <c r="S42">
        <v>37738</v>
      </c>
      <c r="T42">
        <v>161128679</v>
      </c>
      <c r="U42">
        <v>23.4</v>
      </c>
      <c r="V42">
        <v>22.8</v>
      </c>
      <c r="W42" s="3" t="str">
        <f t="shared" si="1"/>
        <v>2018Male</v>
      </c>
      <c r="AA42" s="3" t="str">
        <f t="shared" si="2"/>
        <v>2018Male</v>
      </c>
      <c r="AB42">
        <v>2018</v>
      </c>
      <c r="AC42">
        <v>2018</v>
      </c>
      <c r="AD42" t="s">
        <v>13</v>
      </c>
      <c r="AE42" t="s">
        <v>14</v>
      </c>
      <c r="AF42">
        <v>1458469</v>
      </c>
      <c r="AG42">
        <v>161128679</v>
      </c>
      <c r="AH42">
        <v>905.2</v>
      </c>
      <c r="AI42">
        <v>855.5</v>
      </c>
      <c r="AN42">
        <v>2000</v>
      </c>
      <c r="AO42">
        <v>2000</v>
      </c>
      <c r="AP42" t="s">
        <v>13</v>
      </c>
      <c r="AQ42" t="s">
        <v>14</v>
      </c>
      <c r="AR42" t="s">
        <v>15</v>
      </c>
      <c r="AS42" t="s">
        <v>16</v>
      </c>
      <c r="AT42">
        <v>23071</v>
      </c>
      <c r="AU42">
        <v>20078818</v>
      </c>
      <c r="AV42">
        <v>114.9</v>
      </c>
    </row>
    <row r="43" spans="1:48" x14ac:dyDescent="0.35">
      <c r="A43" s="3" t="str">
        <f t="shared" si="0"/>
        <v>2001Female15-24 years</v>
      </c>
      <c r="B43">
        <v>2001</v>
      </c>
      <c r="C43">
        <v>2001</v>
      </c>
      <c r="D43" t="s">
        <v>15</v>
      </c>
      <c r="E43" t="s">
        <v>16</v>
      </c>
      <c r="F43" t="s">
        <v>11</v>
      </c>
      <c r="G43" t="s">
        <v>12</v>
      </c>
      <c r="H43">
        <v>562</v>
      </c>
      <c r="I43">
        <v>19585847</v>
      </c>
      <c r="J43">
        <v>2.9</v>
      </c>
      <c r="O43">
        <v>2019</v>
      </c>
      <c r="P43">
        <v>2019</v>
      </c>
      <c r="Q43" t="s">
        <v>11</v>
      </c>
      <c r="R43" t="s">
        <v>12</v>
      </c>
      <c r="S43">
        <v>10245</v>
      </c>
      <c r="T43">
        <v>166582199</v>
      </c>
      <c r="U43">
        <v>6.2</v>
      </c>
      <c r="V43">
        <v>6</v>
      </c>
      <c r="W43" s="3" t="str">
        <f t="shared" si="1"/>
        <v>2019Female</v>
      </c>
      <c r="AA43" s="3" t="str">
        <f t="shared" si="2"/>
        <v>2019Female</v>
      </c>
      <c r="AB43">
        <v>2019</v>
      </c>
      <c r="AC43">
        <v>2019</v>
      </c>
      <c r="AD43" t="s">
        <v>11</v>
      </c>
      <c r="AE43" t="s">
        <v>12</v>
      </c>
      <c r="AF43">
        <v>1381015</v>
      </c>
      <c r="AG43">
        <v>166582199</v>
      </c>
      <c r="AH43">
        <v>829</v>
      </c>
      <c r="AI43">
        <v>602.70000000000005</v>
      </c>
      <c r="AN43">
        <v>2000</v>
      </c>
      <c r="AO43">
        <v>2000</v>
      </c>
      <c r="AP43" t="s">
        <v>13</v>
      </c>
      <c r="AQ43" t="s">
        <v>14</v>
      </c>
      <c r="AR43" t="s">
        <v>17</v>
      </c>
      <c r="AS43" t="s">
        <v>18</v>
      </c>
      <c r="AT43">
        <v>27890</v>
      </c>
      <c r="AU43">
        <v>20120529</v>
      </c>
      <c r="AV43">
        <v>138.6</v>
      </c>
    </row>
    <row r="44" spans="1:48" x14ac:dyDescent="0.35">
      <c r="A44" s="3" t="str">
        <f t="shared" si="0"/>
        <v>2001Male15-24 years</v>
      </c>
      <c r="B44">
        <v>2001</v>
      </c>
      <c r="C44">
        <v>2001</v>
      </c>
      <c r="D44" t="s">
        <v>15</v>
      </c>
      <c r="E44" t="s">
        <v>16</v>
      </c>
      <c r="F44" t="s">
        <v>13</v>
      </c>
      <c r="G44" t="s">
        <v>14</v>
      </c>
      <c r="H44">
        <v>3401</v>
      </c>
      <c r="I44">
        <v>20627723</v>
      </c>
      <c r="J44">
        <v>16.5</v>
      </c>
      <c r="O44">
        <v>2019</v>
      </c>
      <c r="P44">
        <v>2019</v>
      </c>
      <c r="Q44" t="s">
        <v>13</v>
      </c>
      <c r="R44" t="s">
        <v>14</v>
      </c>
      <c r="S44">
        <v>37233</v>
      </c>
      <c r="T44">
        <v>161657324</v>
      </c>
      <c r="U44">
        <v>23</v>
      </c>
      <c r="V44">
        <v>22.4</v>
      </c>
      <c r="W44" s="3" t="str">
        <f t="shared" si="1"/>
        <v>2019Male</v>
      </c>
      <c r="AA44" s="3" t="str">
        <f t="shared" si="2"/>
        <v>2019Male</v>
      </c>
      <c r="AB44">
        <v>2019</v>
      </c>
      <c r="AC44">
        <v>2019</v>
      </c>
      <c r="AD44" t="s">
        <v>13</v>
      </c>
      <c r="AE44" t="s">
        <v>14</v>
      </c>
      <c r="AF44">
        <v>1473823</v>
      </c>
      <c r="AG44">
        <v>161657324</v>
      </c>
      <c r="AH44">
        <v>911.7</v>
      </c>
      <c r="AI44">
        <v>846.7</v>
      </c>
      <c r="AN44">
        <v>2000</v>
      </c>
      <c r="AO44">
        <v>2000</v>
      </c>
      <c r="AP44" t="s">
        <v>13</v>
      </c>
      <c r="AQ44" t="s">
        <v>14</v>
      </c>
      <c r="AR44" t="s">
        <v>19</v>
      </c>
      <c r="AS44" t="s">
        <v>20</v>
      </c>
      <c r="AT44">
        <v>57297</v>
      </c>
      <c r="AU44">
        <v>22447798</v>
      </c>
      <c r="AV44">
        <v>255.2</v>
      </c>
    </row>
    <row r="45" spans="1:48" x14ac:dyDescent="0.35">
      <c r="A45" s="3" t="str">
        <f t="shared" si="0"/>
        <v>2001Female25-34 years</v>
      </c>
      <c r="B45">
        <v>2001</v>
      </c>
      <c r="C45">
        <v>2001</v>
      </c>
      <c r="D45" t="s">
        <v>17</v>
      </c>
      <c r="E45" t="s">
        <v>18</v>
      </c>
      <c r="F45" t="s">
        <v>11</v>
      </c>
      <c r="G45" t="s">
        <v>12</v>
      </c>
      <c r="H45">
        <v>869</v>
      </c>
      <c r="I45">
        <v>19567043</v>
      </c>
      <c r="J45">
        <v>4.4000000000000004</v>
      </c>
      <c r="N45" t="s">
        <v>34</v>
      </c>
      <c r="W45" t="str">
        <f t="shared" si="1"/>
        <v/>
      </c>
      <c r="AA45" t="s">
        <v>34</v>
      </c>
      <c r="AN45">
        <v>2000</v>
      </c>
      <c r="AO45">
        <v>2000</v>
      </c>
      <c r="AP45" t="s">
        <v>13</v>
      </c>
      <c r="AQ45" t="s">
        <v>14</v>
      </c>
      <c r="AR45" t="s">
        <v>21</v>
      </c>
      <c r="AS45" t="s">
        <v>22</v>
      </c>
      <c r="AT45">
        <v>100398</v>
      </c>
      <c r="AU45">
        <v>18497230</v>
      </c>
      <c r="AV45">
        <v>542.79999999999995</v>
      </c>
    </row>
    <row r="46" spans="1:48" x14ac:dyDescent="0.35">
      <c r="A46" s="3" t="str">
        <f t="shared" si="0"/>
        <v>2001Male25-34 years</v>
      </c>
      <c r="B46">
        <v>2001</v>
      </c>
      <c r="C46">
        <v>2001</v>
      </c>
      <c r="D46" t="s">
        <v>17</v>
      </c>
      <c r="E46" t="s">
        <v>18</v>
      </c>
      <c r="F46" t="s">
        <v>13</v>
      </c>
      <c r="G46" t="s">
        <v>14</v>
      </c>
      <c r="H46">
        <v>4190</v>
      </c>
      <c r="I46">
        <v>19904479</v>
      </c>
      <c r="J46">
        <v>21.1</v>
      </c>
      <c r="N46" t="s">
        <v>35</v>
      </c>
      <c r="W46" t="str">
        <f t="shared" si="1"/>
        <v/>
      </c>
      <c r="AA46" t="s">
        <v>35</v>
      </c>
      <c r="AN46">
        <v>2000</v>
      </c>
      <c r="AO46">
        <v>2000</v>
      </c>
      <c r="AP46" t="s">
        <v>13</v>
      </c>
      <c r="AQ46" t="s">
        <v>14</v>
      </c>
      <c r="AR46" t="s">
        <v>23</v>
      </c>
      <c r="AS46" t="s">
        <v>24</v>
      </c>
      <c r="AT46">
        <v>143321</v>
      </c>
      <c r="AU46">
        <v>11645356</v>
      </c>
      <c r="AV46">
        <v>1230.7</v>
      </c>
    </row>
    <row r="47" spans="1:48" x14ac:dyDescent="0.35">
      <c r="A47" s="3" t="str">
        <f t="shared" si="0"/>
        <v>2001Female35-44 years</v>
      </c>
      <c r="B47">
        <v>2001</v>
      </c>
      <c r="C47">
        <v>2001</v>
      </c>
      <c r="D47" t="s">
        <v>19</v>
      </c>
      <c r="E47" t="s">
        <v>20</v>
      </c>
      <c r="F47" t="s">
        <v>11</v>
      </c>
      <c r="G47" t="s">
        <v>12</v>
      </c>
      <c r="H47">
        <v>1451</v>
      </c>
      <c r="I47">
        <v>22642429</v>
      </c>
      <c r="J47">
        <v>6.4</v>
      </c>
      <c r="N47" t="s">
        <v>36</v>
      </c>
      <c r="W47" t="str">
        <f t="shared" si="1"/>
        <v/>
      </c>
      <c r="AA47" t="s">
        <v>36</v>
      </c>
      <c r="AN47">
        <v>2000</v>
      </c>
      <c r="AO47">
        <v>2000</v>
      </c>
      <c r="AP47" t="s">
        <v>13</v>
      </c>
      <c r="AQ47" t="s">
        <v>14</v>
      </c>
      <c r="AR47" t="s">
        <v>25</v>
      </c>
      <c r="AS47" t="s">
        <v>26</v>
      </c>
      <c r="AT47">
        <v>247408</v>
      </c>
      <c r="AU47">
        <v>8303274</v>
      </c>
      <c r="AV47">
        <v>2979.6</v>
      </c>
    </row>
    <row r="48" spans="1:48" x14ac:dyDescent="0.35">
      <c r="A48" s="3" t="str">
        <f t="shared" si="0"/>
        <v>2001Male35-44 years</v>
      </c>
      <c r="B48">
        <v>2001</v>
      </c>
      <c r="C48">
        <v>2001</v>
      </c>
      <c r="D48" t="s">
        <v>19</v>
      </c>
      <c r="E48" t="s">
        <v>20</v>
      </c>
      <c r="F48" t="s">
        <v>13</v>
      </c>
      <c r="G48" t="s">
        <v>14</v>
      </c>
      <c r="H48">
        <v>5170</v>
      </c>
      <c r="I48">
        <v>22409323</v>
      </c>
      <c r="J48">
        <v>23.1</v>
      </c>
      <c r="N48" t="s">
        <v>37</v>
      </c>
      <c r="W48" t="str">
        <f t="shared" si="1"/>
        <v/>
      </c>
      <c r="AA48" t="s">
        <v>91</v>
      </c>
      <c r="AN48">
        <v>2000</v>
      </c>
      <c r="AO48">
        <v>2000</v>
      </c>
      <c r="AP48" t="s">
        <v>13</v>
      </c>
      <c r="AQ48" t="s">
        <v>14</v>
      </c>
      <c r="AR48" t="s">
        <v>27</v>
      </c>
      <c r="AS48" t="s">
        <v>28</v>
      </c>
      <c r="AT48">
        <v>340219</v>
      </c>
      <c r="AU48">
        <v>4879353</v>
      </c>
      <c r="AV48">
        <v>6972.6</v>
      </c>
    </row>
    <row r="49" spans="1:48" x14ac:dyDescent="0.35">
      <c r="A49" s="3" t="str">
        <f t="shared" si="0"/>
        <v>2001Female45-54 years</v>
      </c>
      <c r="B49">
        <v>2001</v>
      </c>
      <c r="C49">
        <v>2001</v>
      </c>
      <c r="D49" t="s">
        <v>21</v>
      </c>
      <c r="E49" t="s">
        <v>22</v>
      </c>
      <c r="F49" t="s">
        <v>11</v>
      </c>
      <c r="G49" t="s">
        <v>12</v>
      </c>
      <c r="H49">
        <v>1434</v>
      </c>
      <c r="I49">
        <v>20047081</v>
      </c>
      <c r="J49">
        <v>7.2</v>
      </c>
      <c r="N49" t="s">
        <v>91</v>
      </c>
      <c r="W49" t="str">
        <f t="shared" si="1"/>
        <v/>
      </c>
      <c r="AA49" t="s">
        <v>39</v>
      </c>
      <c r="AN49">
        <v>2000</v>
      </c>
      <c r="AO49">
        <v>2000</v>
      </c>
      <c r="AP49" t="s">
        <v>13</v>
      </c>
      <c r="AQ49" t="s">
        <v>14</v>
      </c>
      <c r="AR49" t="s">
        <v>29</v>
      </c>
      <c r="AS49" t="s">
        <v>30</v>
      </c>
      <c r="AT49">
        <v>214742</v>
      </c>
      <c r="AU49">
        <v>1226998</v>
      </c>
      <c r="AV49">
        <v>17501.400000000001</v>
      </c>
    </row>
    <row r="50" spans="1:48" x14ac:dyDescent="0.35">
      <c r="A50" s="3" t="str">
        <f t="shared" si="0"/>
        <v>2001Male45-54 years</v>
      </c>
      <c r="B50">
        <v>2001</v>
      </c>
      <c r="C50">
        <v>2001</v>
      </c>
      <c r="D50" t="s">
        <v>21</v>
      </c>
      <c r="E50" t="s">
        <v>22</v>
      </c>
      <c r="F50" t="s">
        <v>13</v>
      </c>
      <c r="G50" t="s">
        <v>14</v>
      </c>
      <c r="H50">
        <v>4483</v>
      </c>
      <c r="I50">
        <v>19339187</v>
      </c>
      <c r="J50">
        <v>23.2</v>
      </c>
      <c r="N50" t="s">
        <v>39</v>
      </c>
      <c r="W50" t="str">
        <f t="shared" si="1"/>
        <v/>
      </c>
      <c r="AA50" t="s">
        <v>40</v>
      </c>
      <c r="AN50">
        <v>2000</v>
      </c>
      <c r="AO50">
        <v>2000</v>
      </c>
      <c r="AP50" t="s">
        <v>13</v>
      </c>
      <c r="AQ50" t="s">
        <v>14</v>
      </c>
      <c r="AR50" t="s">
        <v>31</v>
      </c>
      <c r="AS50" t="s">
        <v>32</v>
      </c>
      <c r="AT50">
        <v>289</v>
      </c>
      <c r="AU50" t="s">
        <v>33</v>
      </c>
      <c r="AV50" t="s">
        <v>33</v>
      </c>
    </row>
    <row r="51" spans="1:48" x14ac:dyDescent="0.35">
      <c r="A51" s="3" t="str">
        <f t="shared" si="0"/>
        <v>2001Female55-64 years</v>
      </c>
      <c r="B51">
        <v>2001</v>
      </c>
      <c r="C51">
        <v>2001</v>
      </c>
      <c r="D51" t="s">
        <v>23</v>
      </c>
      <c r="E51" t="s">
        <v>24</v>
      </c>
      <c r="F51" t="s">
        <v>11</v>
      </c>
      <c r="G51" t="s">
        <v>12</v>
      </c>
      <c r="H51">
        <v>752</v>
      </c>
      <c r="I51">
        <v>13043566</v>
      </c>
      <c r="J51">
        <v>5.8</v>
      </c>
      <c r="N51" t="s">
        <v>40</v>
      </c>
      <c r="W51" t="str">
        <f t="shared" si="1"/>
        <v/>
      </c>
      <c r="AA51" t="s">
        <v>41</v>
      </c>
      <c r="AN51">
        <v>2001</v>
      </c>
      <c r="AO51">
        <v>2001</v>
      </c>
      <c r="AP51" t="s">
        <v>11</v>
      </c>
      <c r="AQ51" t="s">
        <v>12</v>
      </c>
      <c r="AR51" t="s">
        <v>167</v>
      </c>
      <c r="AS51">
        <v>1</v>
      </c>
      <c r="AT51">
        <v>12091</v>
      </c>
      <c r="AU51">
        <v>1962905</v>
      </c>
      <c r="AV51">
        <v>616</v>
      </c>
    </row>
    <row r="52" spans="1:48" x14ac:dyDescent="0.35">
      <c r="A52" s="3" t="str">
        <f t="shared" si="0"/>
        <v>2001Male55-64 years</v>
      </c>
      <c r="B52">
        <v>2001</v>
      </c>
      <c r="C52">
        <v>2001</v>
      </c>
      <c r="D52" t="s">
        <v>23</v>
      </c>
      <c r="E52" t="s">
        <v>24</v>
      </c>
      <c r="F52" t="s">
        <v>13</v>
      </c>
      <c r="G52" t="s">
        <v>14</v>
      </c>
      <c r="H52">
        <v>2555</v>
      </c>
      <c r="I52">
        <v>12061729</v>
      </c>
      <c r="J52">
        <v>21.2</v>
      </c>
      <c r="N52" t="s">
        <v>41</v>
      </c>
      <c r="W52" t="str">
        <f t="shared" si="1"/>
        <v/>
      </c>
      <c r="AA52" t="s">
        <v>92</v>
      </c>
      <c r="AN52">
        <v>2001</v>
      </c>
      <c r="AO52">
        <v>2001</v>
      </c>
      <c r="AP52" t="s">
        <v>11</v>
      </c>
      <c r="AQ52" t="s">
        <v>12</v>
      </c>
      <c r="AR52" t="s">
        <v>168</v>
      </c>
      <c r="AS52" s="1">
        <v>44200</v>
      </c>
      <c r="AT52">
        <v>2208</v>
      </c>
      <c r="AU52">
        <v>7468536</v>
      </c>
      <c r="AV52">
        <v>29.6</v>
      </c>
    </row>
    <row r="53" spans="1:48" x14ac:dyDescent="0.35">
      <c r="A53" s="3" t="str">
        <f t="shared" si="0"/>
        <v>2001Female65-74 years</v>
      </c>
      <c r="B53">
        <v>2001</v>
      </c>
      <c r="C53">
        <v>2001</v>
      </c>
      <c r="D53" t="s">
        <v>25</v>
      </c>
      <c r="E53" t="s">
        <v>26</v>
      </c>
      <c r="F53" t="s">
        <v>11</v>
      </c>
      <c r="G53" t="s">
        <v>12</v>
      </c>
      <c r="H53">
        <v>392</v>
      </c>
      <c r="I53">
        <v>10043126</v>
      </c>
      <c r="J53">
        <v>3.9</v>
      </c>
      <c r="N53" t="s">
        <v>92</v>
      </c>
      <c r="W53" t="str">
        <f t="shared" si="1"/>
        <v/>
      </c>
      <c r="AA53" t="s">
        <v>42</v>
      </c>
      <c r="AN53">
        <v>2001</v>
      </c>
      <c r="AO53">
        <v>2001</v>
      </c>
      <c r="AP53" t="s">
        <v>11</v>
      </c>
      <c r="AQ53" t="s">
        <v>12</v>
      </c>
      <c r="AR53" t="s">
        <v>10</v>
      </c>
      <c r="AS53" s="1">
        <v>44330</v>
      </c>
      <c r="AT53">
        <v>2927</v>
      </c>
      <c r="AU53">
        <v>20075767</v>
      </c>
      <c r="AV53">
        <v>14.6</v>
      </c>
    </row>
    <row r="54" spans="1:48" x14ac:dyDescent="0.35">
      <c r="A54" s="3" t="str">
        <f t="shared" si="0"/>
        <v>2001Male65-74 years</v>
      </c>
      <c r="B54">
        <v>2001</v>
      </c>
      <c r="C54">
        <v>2001</v>
      </c>
      <c r="D54" t="s">
        <v>25</v>
      </c>
      <c r="E54" t="s">
        <v>26</v>
      </c>
      <c r="F54" t="s">
        <v>13</v>
      </c>
      <c r="G54" t="s">
        <v>14</v>
      </c>
      <c r="H54">
        <v>2037</v>
      </c>
      <c r="I54">
        <v>8341053</v>
      </c>
      <c r="J54">
        <v>24.4</v>
      </c>
      <c r="N54" t="s">
        <v>42</v>
      </c>
      <c r="W54" t="str">
        <f t="shared" si="1"/>
        <v/>
      </c>
      <c r="AA54" t="s">
        <v>43</v>
      </c>
      <c r="AN54">
        <v>2001</v>
      </c>
      <c r="AO54">
        <v>2001</v>
      </c>
      <c r="AP54" t="s">
        <v>11</v>
      </c>
      <c r="AQ54" t="s">
        <v>12</v>
      </c>
      <c r="AR54" t="s">
        <v>15</v>
      </c>
      <c r="AS54" t="s">
        <v>16</v>
      </c>
      <c r="AT54">
        <v>8289</v>
      </c>
      <c r="AU54">
        <v>19585847</v>
      </c>
      <c r="AV54">
        <v>42.3</v>
      </c>
    </row>
    <row r="55" spans="1:48" x14ac:dyDescent="0.35">
      <c r="A55" s="3" t="str">
        <f t="shared" si="0"/>
        <v>2001Female75-84 years</v>
      </c>
      <c r="B55">
        <v>2001</v>
      </c>
      <c r="C55">
        <v>2001</v>
      </c>
      <c r="D55" t="s">
        <v>27</v>
      </c>
      <c r="E55" t="s">
        <v>28</v>
      </c>
      <c r="F55" t="s">
        <v>11</v>
      </c>
      <c r="G55" t="s">
        <v>12</v>
      </c>
      <c r="H55">
        <v>307</v>
      </c>
      <c r="I55">
        <v>7589733</v>
      </c>
      <c r="J55">
        <v>4</v>
      </c>
      <c r="N55" t="s">
        <v>43</v>
      </c>
      <c r="W55" t="str">
        <f t="shared" si="1"/>
        <v/>
      </c>
      <c r="AA55" t="s">
        <v>34</v>
      </c>
      <c r="AN55">
        <v>2001</v>
      </c>
      <c r="AO55">
        <v>2001</v>
      </c>
      <c r="AP55" t="s">
        <v>11</v>
      </c>
      <c r="AQ55" t="s">
        <v>12</v>
      </c>
      <c r="AR55" t="s">
        <v>17</v>
      </c>
      <c r="AS55" t="s">
        <v>18</v>
      </c>
      <c r="AT55">
        <v>12926</v>
      </c>
      <c r="AU55">
        <v>19567043</v>
      </c>
      <c r="AV55">
        <v>66.099999999999994</v>
      </c>
    </row>
    <row r="56" spans="1:48" x14ac:dyDescent="0.35">
      <c r="A56" s="3" t="str">
        <f t="shared" si="0"/>
        <v>2001Male75-84 years</v>
      </c>
      <c r="B56">
        <v>2001</v>
      </c>
      <c r="C56">
        <v>2001</v>
      </c>
      <c r="D56" t="s">
        <v>27</v>
      </c>
      <c r="E56" t="s">
        <v>28</v>
      </c>
      <c r="F56" t="s">
        <v>13</v>
      </c>
      <c r="G56" t="s">
        <v>14</v>
      </c>
      <c r="H56">
        <v>1885</v>
      </c>
      <c r="I56">
        <v>5003885</v>
      </c>
      <c r="J56">
        <v>37.700000000000003</v>
      </c>
      <c r="N56" t="s">
        <v>34</v>
      </c>
      <c r="W56" t="str">
        <f t="shared" si="1"/>
        <v/>
      </c>
      <c r="AA56" t="s">
        <v>44</v>
      </c>
      <c r="AN56">
        <v>2001</v>
      </c>
      <c r="AO56">
        <v>2001</v>
      </c>
      <c r="AP56" t="s">
        <v>11</v>
      </c>
      <c r="AQ56" t="s">
        <v>12</v>
      </c>
      <c r="AR56" t="s">
        <v>19</v>
      </c>
      <c r="AS56" t="s">
        <v>20</v>
      </c>
      <c r="AT56">
        <v>33510</v>
      </c>
      <c r="AU56">
        <v>22642429</v>
      </c>
      <c r="AV56">
        <v>148</v>
      </c>
    </row>
    <row r="57" spans="1:48" x14ac:dyDescent="0.35">
      <c r="A57" s="3" t="str">
        <f t="shared" si="0"/>
        <v>2001Female85+ years</v>
      </c>
      <c r="B57">
        <v>2001</v>
      </c>
      <c r="C57">
        <v>2001</v>
      </c>
      <c r="D57" t="s">
        <v>29</v>
      </c>
      <c r="E57" t="s">
        <v>30</v>
      </c>
      <c r="F57" t="s">
        <v>11</v>
      </c>
      <c r="G57" t="s">
        <v>12</v>
      </c>
      <c r="H57">
        <v>105</v>
      </c>
      <c r="I57">
        <v>3051430</v>
      </c>
      <c r="J57">
        <v>3.4</v>
      </c>
      <c r="N57" t="s">
        <v>44</v>
      </c>
      <c r="W57" t="str">
        <f t="shared" si="1"/>
        <v/>
      </c>
      <c r="AA57" t="s">
        <v>34</v>
      </c>
      <c r="AN57">
        <v>2001</v>
      </c>
      <c r="AO57">
        <v>2001</v>
      </c>
      <c r="AP57" t="s">
        <v>11</v>
      </c>
      <c r="AQ57" t="s">
        <v>12</v>
      </c>
      <c r="AR57" t="s">
        <v>21</v>
      </c>
      <c r="AS57" t="s">
        <v>22</v>
      </c>
      <c r="AT57">
        <v>63217</v>
      </c>
      <c r="AU57">
        <v>20047081</v>
      </c>
      <c r="AV57">
        <v>315.3</v>
      </c>
    </row>
    <row r="58" spans="1:48" x14ac:dyDescent="0.35">
      <c r="A58" s="3" t="str">
        <f t="shared" si="0"/>
        <v>2001Male85+ years</v>
      </c>
      <c r="B58">
        <v>2001</v>
      </c>
      <c r="C58">
        <v>2001</v>
      </c>
      <c r="D58" t="s">
        <v>29</v>
      </c>
      <c r="E58" t="s">
        <v>30</v>
      </c>
      <c r="F58" t="s">
        <v>13</v>
      </c>
      <c r="G58" t="s">
        <v>14</v>
      </c>
      <c r="H58">
        <v>662</v>
      </c>
      <c r="I58">
        <v>1261064</v>
      </c>
      <c r="J58">
        <v>52.5</v>
      </c>
      <c r="N58" t="s">
        <v>34</v>
      </c>
      <c r="W58" t="str">
        <f t="shared" si="1"/>
        <v/>
      </c>
      <c r="AA58" t="s">
        <v>160</v>
      </c>
      <c r="AN58">
        <v>2001</v>
      </c>
      <c r="AO58">
        <v>2001</v>
      </c>
      <c r="AP58" t="s">
        <v>11</v>
      </c>
      <c r="AQ58" t="s">
        <v>12</v>
      </c>
      <c r="AR58" t="s">
        <v>23</v>
      </c>
      <c r="AS58" t="s">
        <v>24</v>
      </c>
      <c r="AT58">
        <v>99181</v>
      </c>
      <c r="AU58">
        <v>13043566</v>
      </c>
      <c r="AV58">
        <v>760.4</v>
      </c>
    </row>
    <row r="59" spans="1:48" x14ac:dyDescent="0.35">
      <c r="A59" s="3" t="str">
        <f t="shared" si="0"/>
        <v>2001FemaleNot Stated</v>
      </c>
      <c r="B59">
        <v>2001</v>
      </c>
      <c r="C59">
        <v>2001</v>
      </c>
      <c r="D59" t="s">
        <v>31</v>
      </c>
      <c r="E59" t="s">
        <v>32</v>
      </c>
      <c r="F59" t="s">
        <v>11</v>
      </c>
      <c r="G59" t="s">
        <v>12</v>
      </c>
      <c r="H59">
        <v>1</v>
      </c>
      <c r="I59" t="s">
        <v>33</v>
      </c>
      <c r="J59" t="s">
        <v>33</v>
      </c>
      <c r="N59" t="s">
        <v>93</v>
      </c>
      <c r="W59" t="str">
        <f t="shared" si="1"/>
        <v/>
      </c>
      <c r="AA59" t="s">
        <v>34</v>
      </c>
      <c r="AN59">
        <v>2001</v>
      </c>
      <c r="AO59">
        <v>2001</v>
      </c>
      <c r="AP59" t="s">
        <v>11</v>
      </c>
      <c r="AQ59" t="s">
        <v>12</v>
      </c>
      <c r="AR59" t="s">
        <v>25</v>
      </c>
      <c r="AS59" t="s">
        <v>26</v>
      </c>
      <c r="AT59">
        <v>189379</v>
      </c>
      <c r="AU59">
        <v>10043126</v>
      </c>
      <c r="AV59">
        <v>1885.7</v>
      </c>
    </row>
    <row r="60" spans="1:48" x14ac:dyDescent="0.35">
      <c r="A60" s="3" t="str">
        <f t="shared" si="0"/>
        <v>2001MaleNot Stated</v>
      </c>
      <c r="B60">
        <v>2001</v>
      </c>
      <c r="C60">
        <v>2001</v>
      </c>
      <c r="D60" t="s">
        <v>31</v>
      </c>
      <c r="E60" t="s">
        <v>32</v>
      </c>
      <c r="F60" t="s">
        <v>13</v>
      </c>
      <c r="G60" t="s">
        <v>14</v>
      </c>
      <c r="H60">
        <v>10</v>
      </c>
      <c r="I60" t="s">
        <v>33</v>
      </c>
      <c r="J60" t="s">
        <v>33</v>
      </c>
      <c r="N60" t="s">
        <v>34</v>
      </c>
      <c r="W60" t="str">
        <f t="shared" si="1"/>
        <v/>
      </c>
      <c r="AA60" t="s">
        <v>46</v>
      </c>
      <c r="AN60">
        <v>2001</v>
      </c>
      <c r="AO60">
        <v>2001</v>
      </c>
      <c r="AP60" t="s">
        <v>11</v>
      </c>
      <c r="AQ60" t="s">
        <v>12</v>
      </c>
      <c r="AR60" t="s">
        <v>27</v>
      </c>
      <c r="AS60" t="s">
        <v>28</v>
      </c>
      <c r="AT60">
        <v>361187</v>
      </c>
      <c r="AU60">
        <v>7589733</v>
      </c>
      <c r="AV60">
        <v>4758.8999999999996</v>
      </c>
    </row>
    <row r="61" spans="1:48" x14ac:dyDescent="0.35">
      <c r="A61" s="3" t="str">
        <f t="shared" si="0"/>
        <v>2002Female5-14 years</v>
      </c>
      <c r="B61">
        <v>2002</v>
      </c>
      <c r="C61">
        <v>2002</v>
      </c>
      <c r="D61" t="s">
        <v>10</v>
      </c>
      <c r="E61" s="1">
        <v>44330</v>
      </c>
      <c r="F61" t="s">
        <v>11</v>
      </c>
      <c r="G61" t="s">
        <v>12</v>
      </c>
      <c r="H61">
        <v>65</v>
      </c>
      <c r="I61">
        <v>20071157</v>
      </c>
      <c r="J61">
        <v>0.3</v>
      </c>
      <c r="N61" t="s">
        <v>46</v>
      </c>
      <c r="W61" t="str">
        <f t="shared" si="1"/>
        <v/>
      </c>
      <c r="AA61" t="s">
        <v>47</v>
      </c>
      <c r="AN61">
        <v>2001</v>
      </c>
      <c r="AO61">
        <v>2001</v>
      </c>
      <c r="AP61" t="s">
        <v>11</v>
      </c>
      <c r="AQ61" t="s">
        <v>12</v>
      </c>
      <c r="AR61" t="s">
        <v>29</v>
      </c>
      <c r="AS61" t="s">
        <v>30</v>
      </c>
      <c r="AT61">
        <v>447998</v>
      </c>
      <c r="AU61">
        <v>3051430</v>
      </c>
      <c r="AV61">
        <v>14681.6</v>
      </c>
    </row>
    <row r="62" spans="1:48" x14ac:dyDescent="0.35">
      <c r="A62" s="3" t="str">
        <f t="shared" si="0"/>
        <v>2002Male5-14 years</v>
      </c>
      <c r="B62">
        <v>2002</v>
      </c>
      <c r="C62">
        <v>2002</v>
      </c>
      <c r="D62" t="s">
        <v>10</v>
      </c>
      <c r="E62" s="1">
        <v>44330</v>
      </c>
      <c r="F62" t="s">
        <v>13</v>
      </c>
      <c r="G62" t="s">
        <v>14</v>
      </c>
      <c r="H62">
        <v>199</v>
      </c>
      <c r="I62">
        <v>21062681</v>
      </c>
      <c r="J62">
        <v>0.9</v>
      </c>
      <c r="N62" t="s">
        <v>47</v>
      </c>
      <c r="W62" t="str">
        <f t="shared" si="1"/>
        <v/>
      </c>
      <c r="AA62" t="s">
        <v>48</v>
      </c>
      <c r="AN62">
        <v>2001</v>
      </c>
      <c r="AO62">
        <v>2001</v>
      </c>
      <c r="AP62" t="s">
        <v>11</v>
      </c>
      <c r="AQ62" t="s">
        <v>12</v>
      </c>
      <c r="AR62" t="s">
        <v>31</v>
      </c>
      <c r="AS62" t="s">
        <v>32</v>
      </c>
      <c r="AT62">
        <v>91</v>
      </c>
      <c r="AU62" t="s">
        <v>33</v>
      </c>
      <c r="AV62" t="s">
        <v>33</v>
      </c>
    </row>
    <row r="63" spans="1:48" x14ac:dyDescent="0.35">
      <c r="A63" s="3" t="str">
        <f t="shared" si="0"/>
        <v>2002Female15-24 years</v>
      </c>
      <c r="B63">
        <v>2002</v>
      </c>
      <c r="C63">
        <v>2002</v>
      </c>
      <c r="D63" t="s">
        <v>15</v>
      </c>
      <c r="E63" t="s">
        <v>16</v>
      </c>
      <c r="F63" t="s">
        <v>11</v>
      </c>
      <c r="G63" t="s">
        <v>12</v>
      </c>
      <c r="H63">
        <v>577</v>
      </c>
      <c r="I63">
        <v>19898124</v>
      </c>
      <c r="J63">
        <v>2.9</v>
      </c>
      <c r="N63" t="s">
        <v>48</v>
      </c>
      <c r="W63" t="str">
        <f t="shared" si="1"/>
        <v/>
      </c>
      <c r="AA63" t="s">
        <v>161</v>
      </c>
      <c r="AN63">
        <v>2001</v>
      </c>
      <c r="AO63">
        <v>2001</v>
      </c>
      <c r="AP63" t="s">
        <v>13</v>
      </c>
      <c r="AQ63" t="s">
        <v>14</v>
      </c>
      <c r="AR63" t="s">
        <v>167</v>
      </c>
      <c r="AS63">
        <v>1</v>
      </c>
      <c r="AT63">
        <v>15477</v>
      </c>
      <c r="AU63">
        <v>2049753</v>
      </c>
      <c r="AV63">
        <v>755.1</v>
      </c>
    </row>
    <row r="64" spans="1:48" x14ac:dyDescent="0.35">
      <c r="A64" s="3" t="str">
        <f t="shared" si="0"/>
        <v>2002Male15-24 years</v>
      </c>
      <c r="B64">
        <v>2002</v>
      </c>
      <c r="C64">
        <v>2002</v>
      </c>
      <c r="D64" t="s">
        <v>15</v>
      </c>
      <c r="E64" t="s">
        <v>16</v>
      </c>
      <c r="F64" t="s">
        <v>13</v>
      </c>
      <c r="G64" t="s">
        <v>14</v>
      </c>
      <c r="H64">
        <v>3427</v>
      </c>
      <c r="I64">
        <v>20956011</v>
      </c>
      <c r="J64">
        <v>16.399999999999999</v>
      </c>
      <c r="N64" t="s">
        <v>94</v>
      </c>
      <c r="W64" t="str">
        <f t="shared" si="1"/>
        <v/>
      </c>
      <c r="AA64" t="s">
        <v>34</v>
      </c>
      <c r="AN64">
        <v>2001</v>
      </c>
      <c r="AO64">
        <v>2001</v>
      </c>
      <c r="AP64" t="s">
        <v>13</v>
      </c>
      <c r="AQ64" t="s">
        <v>14</v>
      </c>
      <c r="AR64" t="s">
        <v>168</v>
      </c>
      <c r="AS64" s="1">
        <v>44200</v>
      </c>
      <c r="AT64">
        <v>2899</v>
      </c>
      <c r="AU64">
        <v>7817023</v>
      </c>
      <c r="AV64">
        <v>37.1</v>
      </c>
    </row>
    <row r="65" spans="1:48" x14ac:dyDescent="0.35">
      <c r="A65" s="3" t="str">
        <f t="shared" si="0"/>
        <v>2002Female25-34 years</v>
      </c>
      <c r="B65">
        <v>2002</v>
      </c>
      <c r="C65">
        <v>2002</v>
      </c>
      <c r="D65" t="s">
        <v>17</v>
      </c>
      <c r="E65" t="s">
        <v>18</v>
      </c>
      <c r="F65" t="s">
        <v>11</v>
      </c>
      <c r="G65" t="s">
        <v>12</v>
      </c>
      <c r="H65">
        <v>908</v>
      </c>
      <c r="I65">
        <v>19518779</v>
      </c>
      <c r="J65">
        <v>4.7</v>
      </c>
      <c r="N65" t="s">
        <v>34</v>
      </c>
      <c r="W65" t="str">
        <f t="shared" si="1"/>
        <v/>
      </c>
      <c r="AA65" t="s">
        <v>52</v>
      </c>
      <c r="AN65">
        <v>2001</v>
      </c>
      <c r="AO65">
        <v>2001</v>
      </c>
      <c r="AP65" t="s">
        <v>13</v>
      </c>
      <c r="AQ65" t="s">
        <v>14</v>
      </c>
      <c r="AR65" t="s">
        <v>10</v>
      </c>
      <c r="AS65" s="1">
        <v>44330</v>
      </c>
      <c r="AT65">
        <v>4168</v>
      </c>
      <c r="AU65">
        <v>21076273</v>
      </c>
      <c r="AV65">
        <v>19.8</v>
      </c>
    </row>
    <row r="66" spans="1:48" x14ac:dyDescent="0.35">
      <c r="A66" s="3" t="str">
        <f t="shared" si="0"/>
        <v>2002Male25-34 years</v>
      </c>
      <c r="B66">
        <v>2002</v>
      </c>
      <c r="C66">
        <v>2002</v>
      </c>
      <c r="D66" t="s">
        <v>17</v>
      </c>
      <c r="E66" t="s">
        <v>18</v>
      </c>
      <c r="F66" t="s">
        <v>13</v>
      </c>
      <c r="G66" t="s">
        <v>14</v>
      </c>
      <c r="H66">
        <v>4129</v>
      </c>
      <c r="I66">
        <v>19830867</v>
      </c>
      <c r="J66">
        <v>20.8</v>
      </c>
      <c r="N66" t="s">
        <v>52</v>
      </c>
      <c r="W66" t="str">
        <f t="shared" si="1"/>
        <v/>
      </c>
      <c r="AA66" t="s">
        <v>53</v>
      </c>
      <c r="AN66">
        <v>2001</v>
      </c>
      <c r="AO66">
        <v>2001</v>
      </c>
      <c r="AP66" t="s">
        <v>13</v>
      </c>
      <c r="AQ66" t="s">
        <v>14</v>
      </c>
      <c r="AR66" t="s">
        <v>15</v>
      </c>
      <c r="AS66" t="s">
        <v>16</v>
      </c>
      <c r="AT66">
        <v>23963</v>
      </c>
      <c r="AU66">
        <v>20627723</v>
      </c>
      <c r="AV66">
        <v>116.2</v>
      </c>
    </row>
    <row r="67" spans="1:48" x14ac:dyDescent="0.35">
      <c r="A67" s="3" t="str">
        <f t="shared" si="0"/>
        <v>2002Female35-44 years</v>
      </c>
      <c r="B67">
        <v>2002</v>
      </c>
      <c r="C67">
        <v>2002</v>
      </c>
      <c r="D67" t="s">
        <v>19</v>
      </c>
      <c r="E67" t="s">
        <v>20</v>
      </c>
      <c r="F67" t="s">
        <v>11</v>
      </c>
      <c r="G67" t="s">
        <v>12</v>
      </c>
      <c r="H67">
        <v>1543</v>
      </c>
      <c r="I67">
        <v>22439455</v>
      </c>
      <c r="J67">
        <v>6.9</v>
      </c>
      <c r="N67" t="s">
        <v>53</v>
      </c>
      <c r="W67" t="str">
        <f t="shared" si="1"/>
        <v/>
      </c>
      <c r="AA67" t="s">
        <v>54</v>
      </c>
      <c r="AN67">
        <v>2001</v>
      </c>
      <c r="AO67">
        <v>2001</v>
      </c>
      <c r="AP67" t="s">
        <v>13</v>
      </c>
      <c r="AQ67" t="s">
        <v>14</v>
      </c>
      <c r="AR67" t="s">
        <v>17</v>
      </c>
      <c r="AS67" t="s">
        <v>18</v>
      </c>
      <c r="AT67">
        <v>28757</v>
      </c>
      <c r="AU67">
        <v>19904479</v>
      </c>
      <c r="AV67">
        <v>144.5</v>
      </c>
    </row>
    <row r="68" spans="1:48" x14ac:dyDescent="0.35">
      <c r="A68" s="3" t="str">
        <f t="shared" ref="A68:A131" si="3">B68&amp;F68&amp;D68</f>
        <v>2002Male35-44 years</v>
      </c>
      <c r="B68">
        <v>2002</v>
      </c>
      <c r="C68">
        <v>2002</v>
      </c>
      <c r="D68" t="s">
        <v>19</v>
      </c>
      <c r="E68" t="s">
        <v>20</v>
      </c>
      <c r="F68" t="s">
        <v>13</v>
      </c>
      <c r="G68" t="s">
        <v>14</v>
      </c>
      <c r="H68">
        <v>5295</v>
      </c>
      <c r="I68">
        <v>22201194</v>
      </c>
      <c r="J68">
        <v>23.9</v>
      </c>
      <c r="N68" t="s">
        <v>54</v>
      </c>
      <c r="W68" t="str">
        <f t="shared" ref="W68:W103" si="4">O68&amp;Q68</f>
        <v/>
      </c>
      <c r="AA68" t="s">
        <v>111</v>
      </c>
      <c r="AN68">
        <v>2001</v>
      </c>
      <c r="AO68">
        <v>2001</v>
      </c>
      <c r="AP68" t="s">
        <v>13</v>
      </c>
      <c r="AQ68" t="s">
        <v>14</v>
      </c>
      <c r="AR68" t="s">
        <v>19</v>
      </c>
      <c r="AS68" t="s">
        <v>20</v>
      </c>
      <c r="AT68">
        <v>58164</v>
      </c>
      <c r="AU68">
        <v>22409323</v>
      </c>
      <c r="AV68">
        <v>259.60000000000002</v>
      </c>
    </row>
    <row r="69" spans="1:48" x14ac:dyDescent="0.35">
      <c r="A69" s="3" t="str">
        <f t="shared" si="3"/>
        <v>2002Female45-54 years</v>
      </c>
      <c r="B69">
        <v>2002</v>
      </c>
      <c r="C69">
        <v>2002</v>
      </c>
      <c r="D69" t="s">
        <v>21</v>
      </c>
      <c r="E69" t="s">
        <v>22</v>
      </c>
      <c r="F69" t="s">
        <v>11</v>
      </c>
      <c r="G69" t="s">
        <v>12</v>
      </c>
      <c r="H69">
        <v>1508</v>
      </c>
      <c r="I69">
        <v>20357603</v>
      </c>
      <c r="J69">
        <v>7.4</v>
      </c>
      <c r="N69" t="s">
        <v>55</v>
      </c>
      <c r="W69" t="str">
        <f t="shared" si="4"/>
        <v/>
      </c>
      <c r="AA69" t="s">
        <v>96</v>
      </c>
      <c r="AN69">
        <v>2001</v>
      </c>
      <c r="AO69">
        <v>2001</v>
      </c>
      <c r="AP69" t="s">
        <v>13</v>
      </c>
      <c r="AQ69" t="s">
        <v>14</v>
      </c>
      <c r="AR69" t="s">
        <v>21</v>
      </c>
      <c r="AS69" t="s">
        <v>22</v>
      </c>
      <c r="AT69">
        <v>104848</v>
      </c>
      <c r="AU69">
        <v>19339187</v>
      </c>
      <c r="AV69">
        <v>542.20000000000005</v>
      </c>
    </row>
    <row r="70" spans="1:48" x14ac:dyDescent="0.35">
      <c r="A70" s="3" t="str">
        <f t="shared" si="3"/>
        <v>2002Male45-54 years</v>
      </c>
      <c r="B70">
        <v>2002</v>
      </c>
      <c r="C70">
        <v>2002</v>
      </c>
      <c r="D70" t="s">
        <v>21</v>
      </c>
      <c r="E70" t="s">
        <v>22</v>
      </c>
      <c r="F70" t="s">
        <v>13</v>
      </c>
      <c r="G70" t="s">
        <v>14</v>
      </c>
      <c r="H70">
        <v>4787</v>
      </c>
      <c r="I70">
        <v>19634591</v>
      </c>
      <c r="J70">
        <v>24.4</v>
      </c>
      <c r="N70" t="s">
        <v>56</v>
      </c>
      <c r="W70" t="str">
        <f t="shared" si="4"/>
        <v/>
      </c>
      <c r="AA70" t="s">
        <v>162</v>
      </c>
      <c r="AN70">
        <v>2001</v>
      </c>
      <c r="AO70">
        <v>2001</v>
      </c>
      <c r="AP70" t="s">
        <v>13</v>
      </c>
      <c r="AQ70" t="s">
        <v>14</v>
      </c>
      <c r="AR70" t="s">
        <v>23</v>
      </c>
      <c r="AS70" t="s">
        <v>24</v>
      </c>
      <c r="AT70">
        <v>144958</v>
      </c>
      <c r="AU70">
        <v>12061729</v>
      </c>
      <c r="AV70">
        <v>1201.8</v>
      </c>
    </row>
    <row r="71" spans="1:48" x14ac:dyDescent="0.35">
      <c r="A71" s="3" t="str">
        <f t="shared" si="3"/>
        <v>2002Female55-64 years</v>
      </c>
      <c r="B71">
        <v>2002</v>
      </c>
      <c r="C71">
        <v>2002</v>
      </c>
      <c r="D71" t="s">
        <v>23</v>
      </c>
      <c r="E71" t="s">
        <v>24</v>
      </c>
      <c r="F71" t="s">
        <v>11</v>
      </c>
      <c r="G71" t="s">
        <v>12</v>
      </c>
      <c r="H71">
        <v>778</v>
      </c>
      <c r="I71">
        <v>13853658</v>
      </c>
      <c r="J71">
        <v>5.6</v>
      </c>
      <c r="N71" t="s">
        <v>57</v>
      </c>
      <c r="W71" t="str">
        <f t="shared" si="4"/>
        <v/>
      </c>
      <c r="AA71" t="s">
        <v>98</v>
      </c>
      <c r="AN71">
        <v>2001</v>
      </c>
      <c r="AO71">
        <v>2001</v>
      </c>
      <c r="AP71" t="s">
        <v>13</v>
      </c>
      <c r="AQ71" t="s">
        <v>14</v>
      </c>
      <c r="AR71" t="s">
        <v>25</v>
      </c>
      <c r="AS71" t="s">
        <v>26</v>
      </c>
      <c r="AT71">
        <v>241581</v>
      </c>
      <c r="AU71">
        <v>8341053</v>
      </c>
      <c r="AV71">
        <v>2896.3</v>
      </c>
    </row>
    <row r="72" spans="1:48" x14ac:dyDescent="0.35">
      <c r="A72" s="3" t="str">
        <f t="shared" si="3"/>
        <v>2002Male55-64 years</v>
      </c>
      <c r="B72">
        <v>2002</v>
      </c>
      <c r="C72">
        <v>2002</v>
      </c>
      <c r="D72" t="s">
        <v>23</v>
      </c>
      <c r="E72" t="s">
        <v>24</v>
      </c>
      <c r="F72" t="s">
        <v>13</v>
      </c>
      <c r="G72" t="s">
        <v>14</v>
      </c>
      <c r="H72">
        <v>2833</v>
      </c>
      <c r="I72">
        <v>12849674</v>
      </c>
      <c r="J72">
        <v>22</v>
      </c>
      <c r="N72" t="s">
        <v>58</v>
      </c>
      <c r="W72" t="str">
        <f t="shared" si="4"/>
        <v/>
      </c>
      <c r="AA72" t="s">
        <v>163</v>
      </c>
      <c r="AN72">
        <v>2001</v>
      </c>
      <c r="AO72">
        <v>2001</v>
      </c>
      <c r="AP72" t="s">
        <v>13</v>
      </c>
      <c r="AQ72" t="s">
        <v>14</v>
      </c>
      <c r="AR72" t="s">
        <v>27</v>
      </c>
      <c r="AS72" t="s">
        <v>28</v>
      </c>
      <c r="AT72">
        <v>340742</v>
      </c>
      <c r="AU72">
        <v>5003885</v>
      </c>
      <c r="AV72">
        <v>6809.5</v>
      </c>
    </row>
    <row r="73" spans="1:48" x14ac:dyDescent="0.35">
      <c r="A73" s="3" t="str">
        <f t="shared" si="3"/>
        <v>2002Female65-74 years</v>
      </c>
      <c r="B73">
        <v>2002</v>
      </c>
      <c r="C73">
        <v>2002</v>
      </c>
      <c r="D73" t="s">
        <v>25</v>
      </c>
      <c r="E73" t="s">
        <v>26</v>
      </c>
      <c r="F73" t="s">
        <v>11</v>
      </c>
      <c r="G73" t="s">
        <v>12</v>
      </c>
      <c r="H73">
        <v>410</v>
      </c>
      <c r="I73">
        <v>10016658</v>
      </c>
      <c r="J73">
        <v>4.0999999999999996</v>
      </c>
      <c r="N73" t="s">
        <v>59</v>
      </c>
      <c r="W73" t="str">
        <f t="shared" si="4"/>
        <v/>
      </c>
      <c r="AA73" t="s">
        <v>164</v>
      </c>
      <c r="AN73">
        <v>2001</v>
      </c>
      <c r="AO73">
        <v>2001</v>
      </c>
      <c r="AP73" t="s">
        <v>13</v>
      </c>
      <c r="AQ73" t="s">
        <v>14</v>
      </c>
      <c r="AR73" t="s">
        <v>29</v>
      </c>
      <c r="AS73" t="s">
        <v>30</v>
      </c>
      <c r="AT73">
        <v>217533</v>
      </c>
      <c r="AU73">
        <v>1261064</v>
      </c>
      <c r="AV73">
        <v>17250</v>
      </c>
    </row>
    <row r="74" spans="1:48" x14ac:dyDescent="0.35">
      <c r="A74" s="3" t="str">
        <f t="shared" si="3"/>
        <v>2002Male65-74 years</v>
      </c>
      <c r="B74">
        <v>2002</v>
      </c>
      <c r="C74">
        <v>2002</v>
      </c>
      <c r="D74" t="s">
        <v>25</v>
      </c>
      <c r="E74" t="s">
        <v>26</v>
      </c>
      <c r="F74" t="s">
        <v>13</v>
      </c>
      <c r="G74" t="s">
        <v>14</v>
      </c>
      <c r="H74">
        <v>2050</v>
      </c>
      <c r="I74">
        <v>8371877</v>
      </c>
      <c r="J74">
        <v>24.5</v>
      </c>
      <c r="N74" t="s">
        <v>60</v>
      </c>
      <c r="W74" t="str">
        <f t="shared" si="4"/>
        <v/>
      </c>
      <c r="AA74" t="s">
        <v>71</v>
      </c>
      <c r="AN74">
        <v>2001</v>
      </c>
      <c r="AO74">
        <v>2001</v>
      </c>
      <c r="AP74" t="s">
        <v>13</v>
      </c>
      <c r="AQ74" t="s">
        <v>14</v>
      </c>
      <c r="AR74" t="s">
        <v>31</v>
      </c>
      <c r="AS74" t="s">
        <v>32</v>
      </c>
      <c r="AT74">
        <v>331</v>
      </c>
      <c r="AU74" t="s">
        <v>33</v>
      </c>
      <c r="AV74" t="s">
        <v>33</v>
      </c>
    </row>
    <row r="75" spans="1:48" x14ac:dyDescent="0.35">
      <c r="A75" s="3" t="str">
        <f t="shared" si="3"/>
        <v>2002Female75-84 years</v>
      </c>
      <c r="B75">
        <v>2002</v>
      </c>
      <c r="C75">
        <v>2002</v>
      </c>
      <c r="D75" t="s">
        <v>27</v>
      </c>
      <c r="E75" t="s">
        <v>28</v>
      </c>
      <c r="F75" t="s">
        <v>11</v>
      </c>
      <c r="G75" t="s">
        <v>12</v>
      </c>
      <c r="H75">
        <v>321</v>
      </c>
      <c r="I75">
        <v>7664104</v>
      </c>
      <c r="J75">
        <v>4.2</v>
      </c>
      <c r="N75" t="s">
        <v>61</v>
      </c>
      <c r="W75" t="str">
        <f t="shared" si="4"/>
        <v/>
      </c>
      <c r="AA75" t="s">
        <v>72</v>
      </c>
      <c r="AN75">
        <v>2002</v>
      </c>
      <c r="AO75">
        <v>2002</v>
      </c>
      <c r="AP75" t="s">
        <v>11</v>
      </c>
      <c r="AQ75" t="s">
        <v>12</v>
      </c>
      <c r="AR75" t="s">
        <v>167</v>
      </c>
      <c r="AS75">
        <v>1</v>
      </c>
      <c r="AT75">
        <v>12317</v>
      </c>
      <c r="AU75">
        <v>1932939</v>
      </c>
      <c r="AV75">
        <v>637.20000000000005</v>
      </c>
    </row>
    <row r="76" spans="1:48" x14ac:dyDescent="0.35">
      <c r="A76" s="3" t="str">
        <f t="shared" si="3"/>
        <v>2002Male75-84 years</v>
      </c>
      <c r="B76">
        <v>2002</v>
      </c>
      <c r="C76">
        <v>2002</v>
      </c>
      <c r="D76" t="s">
        <v>27</v>
      </c>
      <c r="E76" t="s">
        <v>28</v>
      </c>
      <c r="F76" t="s">
        <v>13</v>
      </c>
      <c r="G76" t="s">
        <v>14</v>
      </c>
      <c r="H76">
        <v>1935</v>
      </c>
      <c r="I76">
        <v>5100760</v>
      </c>
      <c r="J76">
        <v>37.9</v>
      </c>
      <c r="N76" t="s">
        <v>62</v>
      </c>
      <c r="W76" t="str">
        <f t="shared" si="4"/>
        <v/>
      </c>
      <c r="AA76" t="s">
        <v>73</v>
      </c>
      <c r="AN76">
        <v>2002</v>
      </c>
      <c r="AO76">
        <v>2002</v>
      </c>
      <c r="AP76" t="s">
        <v>11</v>
      </c>
      <c r="AQ76" t="s">
        <v>12</v>
      </c>
      <c r="AR76" t="s">
        <v>168</v>
      </c>
      <c r="AS76" s="1">
        <v>44200</v>
      </c>
      <c r="AT76">
        <v>2052</v>
      </c>
      <c r="AU76">
        <v>7564711</v>
      </c>
      <c r="AV76">
        <v>27.1</v>
      </c>
    </row>
    <row r="77" spans="1:48" x14ac:dyDescent="0.35">
      <c r="A77" s="3" t="str">
        <f t="shared" si="3"/>
        <v>2002Female85+ years</v>
      </c>
      <c r="B77">
        <v>2002</v>
      </c>
      <c r="C77">
        <v>2002</v>
      </c>
      <c r="D77" t="s">
        <v>29</v>
      </c>
      <c r="E77" t="s">
        <v>30</v>
      </c>
      <c r="F77" t="s">
        <v>11</v>
      </c>
      <c r="G77" t="s">
        <v>12</v>
      </c>
      <c r="H77">
        <v>122</v>
      </c>
      <c r="I77">
        <v>3077446</v>
      </c>
      <c r="J77">
        <v>4</v>
      </c>
      <c r="N77" t="s">
        <v>63</v>
      </c>
      <c r="W77" t="str">
        <f t="shared" si="4"/>
        <v/>
      </c>
      <c r="AA77" t="s">
        <v>74</v>
      </c>
      <c r="AN77">
        <v>2002</v>
      </c>
      <c r="AO77">
        <v>2002</v>
      </c>
      <c r="AP77" t="s">
        <v>11</v>
      </c>
      <c r="AQ77" t="s">
        <v>12</v>
      </c>
      <c r="AR77" t="s">
        <v>10</v>
      </c>
      <c r="AS77" s="1">
        <v>44330</v>
      </c>
      <c r="AT77">
        <v>2952</v>
      </c>
      <c r="AU77">
        <v>20071157</v>
      </c>
      <c r="AV77">
        <v>14.7</v>
      </c>
    </row>
    <row r="78" spans="1:48" x14ac:dyDescent="0.35">
      <c r="A78" s="3" t="str">
        <f t="shared" si="3"/>
        <v>2002Male85+ years</v>
      </c>
      <c r="B78">
        <v>2002</v>
      </c>
      <c r="C78">
        <v>2002</v>
      </c>
      <c r="D78" t="s">
        <v>29</v>
      </c>
      <c r="E78" t="s">
        <v>30</v>
      </c>
      <c r="F78" t="s">
        <v>13</v>
      </c>
      <c r="G78" t="s">
        <v>14</v>
      </c>
      <c r="H78">
        <v>698</v>
      </c>
      <c r="I78">
        <v>1291362</v>
      </c>
      <c r="J78">
        <v>54.1</v>
      </c>
      <c r="N78" t="s">
        <v>64</v>
      </c>
      <c r="W78" t="str">
        <f t="shared" si="4"/>
        <v/>
      </c>
      <c r="AA78" t="s">
        <v>75</v>
      </c>
      <c r="AN78">
        <v>2002</v>
      </c>
      <c r="AO78">
        <v>2002</v>
      </c>
      <c r="AP78" t="s">
        <v>11</v>
      </c>
      <c r="AQ78" t="s">
        <v>12</v>
      </c>
      <c r="AR78" t="s">
        <v>15</v>
      </c>
      <c r="AS78" t="s">
        <v>16</v>
      </c>
      <c r="AT78">
        <v>8630</v>
      </c>
      <c r="AU78">
        <v>19898124</v>
      </c>
      <c r="AV78">
        <v>43.4</v>
      </c>
    </row>
    <row r="79" spans="1:48" x14ac:dyDescent="0.35">
      <c r="A79" s="3" t="str">
        <f t="shared" si="3"/>
        <v>2002MaleNot Stated</v>
      </c>
      <c r="B79">
        <v>2002</v>
      </c>
      <c r="C79">
        <v>2002</v>
      </c>
      <c r="D79" t="s">
        <v>31</v>
      </c>
      <c r="E79" t="s">
        <v>32</v>
      </c>
      <c r="F79" t="s">
        <v>13</v>
      </c>
      <c r="G79" t="s">
        <v>14</v>
      </c>
      <c r="H79">
        <v>10</v>
      </c>
      <c r="I79" t="s">
        <v>33</v>
      </c>
      <c r="J79" t="s">
        <v>33</v>
      </c>
      <c r="N79" t="s">
        <v>95</v>
      </c>
      <c r="W79" t="str">
        <f t="shared" si="4"/>
        <v/>
      </c>
      <c r="AA79" t="s">
        <v>76</v>
      </c>
      <c r="AN79">
        <v>2002</v>
      </c>
      <c r="AO79">
        <v>2002</v>
      </c>
      <c r="AP79" t="s">
        <v>11</v>
      </c>
      <c r="AQ79" t="s">
        <v>12</v>
      </c>
      <c r="AR79" t="s">
        <v>17</v>
      </c>
      <c r="AS79" t="s">
        <v>18</v>
      </c>
      <c r="AT79">
        <v>12619</v>
      </c>
      <c r="AU79">
        <v>19518779</v>
      </c>
      <c r="AV79">
        <v>64.7</v>
      </c>
    </row>
    <row r="80" spans="1:48" x14ac:dyDescent="0.35">
      <c r="A80" s="3" t="str">
        <f t="shared" si="3"/>
        <v>2003Female5-14 years</v>
      </c>
      <c r="B80">
        <v>2003</v>
      </c>
      <c r="C80">
        <v>2003</v>
      </c>
      <c r="D80" t="s">
        <v>10</v>
      </c>
      <c r="E80" s="1">
        <v>44330</v>
      </c>
      <c r="F80" t="s">
        <v>11</v>
      </c>
      <c r="G80" t="s">
        <v>12</v>
      </c>
      <c r="H80">
        <v>56</v>
      </c>
      <c r="I80">
        <v>20026122</v>
      </c>
      <c r="J80">
        <v>0.3</v>
      </c>
      <c r="N80" t="s">
        <v>96</v>
      </c>
      <c r="W80" t="str">
        <f t="shared" si="4"/>
        <v/>
      </c>
      <c r="AA80" t="s">
        <v>77</v>
      </c>
      <c r="AN80">
        <v>2002</v>
      </c>
      <c r="AO80">
        <v>2002</v>
      </c>
      <c r="AP80" t="s">
        <v>11</v>
      </c>
      <c r="AQ80" t="s">
        <v>12</v>
      </c>
      <c r="AR80" t="s">
        <v>19</v>
      </c>
      <c r="AS80" t="s">
        <v>20</v>
      </c>
      <c r="AT80">
        <v>33547</v>
      </c>
      <c r="AU80">
        <v>22439455</v>
      </c>
      <c r="AV80">
        <v>149.5</v>
      </c>
    </row>
    <row r="81" spans="1:48" x14ac:dyDescent="0.35">
      <c r="A81" s="3" t="str">
        <f t="shared" si="3"/>
        <v>2003Male5-14 years</v>
      </c>
      <c r="B81">
        <v>2003</v>
      </c>
      <c r="C81">
        <v>2003</v>
      </c>
      <c r="D81" t="s">
        <v>10</v>
      </c>
      <c r="E81" s="1">
        <v>44330</v>
      </c>
      <c r="F81" t="s">
        <v>13</v>
      </c>
      <c r="G81" t="s">
        <v>14</v>
      </c>
      <c r="H81">
        <v>194</v>
      </c>
      <c r="I81">
        <v>21010082</v>
      </c>
      <c r="J81">
        <v>0.9</v>
      </c>
      <c r="N81" t="s">
        <v>97</v>
      </c>
      <c r="W81" t="str">
        <f t="shared" si="4"/>
        <v/>
      </c>
      <c r="AA81" t="s">
        <v>78</v>
      </c>
      <c r="AN81">
        <v>2002</v>
      </c>
      <c r="AO81">
        <v>2002</v>
      </c>
      <c r="AP81" t="s">
        <v>11</v>
      </c>
      <c r="AQ81" t="s">
        <v>12</v>
      </c>
      <c r="AR81" t="s">
        <v>21</v>
      </c>
      <c r="AS81" t="s">
        <v>22</v>
      </c>
      <c r="AT81">
        <v>64663</v>
      </c>
      <c r="AU81">
        <v>20357603</v>
      </c>
      <c r="AV81">
        <v>317.60000000000002</v>
      </c>
    </row>
    <row r="82" spans="1:48" x14ac:dyDescent="0.35">
      <c r="A82" s="3" t="str">
        <f t="shared" si="3"/>
        <v>2003Female15-24 years</v>
      </c>
      <c r="B82">
        <v>2003</v>
      </c>
      <c r="C82">
        <v>2003</v>
      </c>
      <c r="D82" t="s">
        <v>15</v>
      </c>
      <c r="E82" t="s">
        <v>16</v>
      </c>
      <c r="F82" t="s">
        <v>11</v>
      </c>
      <c r="G82" t="s">
        <v>12</v>
      </c>
      <c r="H82">
        <v>606</v>
      </c>
      <c r="I82">
        <v>20180290</v>
      </c>
      <c r="J82">
        <v>3</v>
      </c>
      <c r="N82" t="s">
        <v>98</v>
      </c>
      <c r="W82" t="str">
        <f t="shared" si="4"/>
        <v/>
      </c>
      <c r="AA82" t="s">
        <v>79</v>
      </c>
      <c r="AN82">
        <v>2002</v>
      </c>
      <c r="AO82">
        <v>2002</v>
      </c>
      <c r="AP82" t="s">
        <v>11</v>
      </c>
      <c r="AQ82" t="s">
        <v>12</v>
      </c>
      <c r="AR82" t="s">
        <v>23</v>
      </c>
      <c r="AS82" t="s">
        <v>24</v>
      </c>
      <c r="AT82">
        <v>101979</v>
      </c>
      <c r="AU82">
        <v>13853658</v>
      </c>
      <c r="AV82">
        <v>736.1</v>
      </c>
    </row>
    <row r="83" spans="1:48" x14ac:dyDescent="0.35">
      <c r="A83" s="3" t="str">
        <f t="shared" si="3"/>
        <v>2003Male15-24 years</v>
      </c>
      <c r="B83">
        <v>2003</v>
      </c>
      <c r="C83">
        <v>2003</v>
      </c>
      <c r="D83" t="s">
        <v>15</v>
      </c>
      <c r="E83" t="s">
        <v>16</v>
      </c>
      <c r="F83" t="s">
        <v>13</v>
      </c>
      <c r="G83" t="s">
        <v>14</v>
      </c>
      <c r="H83">
        <v>3374</v>
      </c>
      <c r="I83">
        <v>21208564</v>
      </c>
      <c r="J83">
        <v>15.9</v>
      </c>
      <c r="N83" t="s">
        <v>99</v>
      </c>
      <c r="W83" t="str">
        <f t="shared" si="4"/>
        <v/>
      </c>
      <c r="AA83" t="s">
        <v>80</v>
      </c>
      <c r="AN83">
        <v>2002</v>
      </c>
      <c r="AO83">
        <v>2002</v>
      </c>
      <c r="AP83" t="s">
        <v>11</v>
      </c>
      <c r="AQ83" t="s">
        <v>12</v>
      </c>
      <c r="AR83" t="s">
        <v>25</v>
      </c>
      <c r="AS83" t="s">
        <v>26</v>
      </c>
      <c r="AT83">
        <v>185969</v>
      </c>
      <c r="AU83">
        <v>10016658</v>
      </c>
      <c r="AV83">
        <v>1856.6</v>
      </c>
    </row>
    <row r="84" spans="1:48" x14ac:dyDescent="0.35">
      <c r="A84" s="3" t="str">
        <f t="shared" si="3"/>
        <v>2003Female25-34 years</v>
      </c>
      <c r="B84">
        <v>2003</v>
      </c>
      <c r="C84">
        <v>2003</v>
      </c>
      <c r="D84" t="s">
        <v>17</v>
      </c>
      <c r="E84" t="s">
        <v>18</v>
      </c>
      <c r="F84" t="s">
        <v>11</v>
      </c>
      <c r="G84" t="s">
        <v>12</v>
      </c>
      <c r="H84">
        <v>906</v>
      </c>
      <c r="I84">
        <v>19500922</v>
      </c>
      <c r="J84">
        <v>4.5999999999999996</v>
      </c>
      <c r="N84" t="s">
        <v>100</v>
      </c>
      <c r="W84" t="str">
        <f t="shared" si="4"/>
        <v/>
      </c>
      <c r="AA84" t="s">
        <v>81</v>
      </c>
      <c r="AN84">
        <v>2002</v>
      </c>
      <c r="AO84">
        <v>2002</v>
      </c>
      <c r="AP84" t="s">
        <v>11</v>
      </c>
      <c r="AQ84" t="s">
        <v>12</v>
      </c>
      <c r="AR84" t="s">
        <v>27</v>
      </c>
      <c r="AS84" t="s">
        <v>28</v>
      </c>
      <c r="AT84">
        <v>364150</v>
      </c>
      <c r="AU84">
        <v>7664104</v>
      </c>
      <c r="AV84">
        <v>4751.3999999999996</v>
      </c>
    </row>
    <row r="85" spans="1:48" x14ac:dyDescent="0.35">
      <c r="A85" s="3" t="str">
        <f t="shared" si="3"/>
        <v>2003Male25-34 years</v>
      </c>
      <c r="B85">
        <v>2003</v>
      </c>
      <c r="C85">
        <v>2003</v>
      </c>
      <c r="D85" t="s">
        <v>17</v>
      </c>
      <c r="E85" t="s">
        <v>18</v>
      </c>
      <c r="F85" t="s">
        <v>13</v>
      </c>
      <c r="G85" t="s">
        <v>14</v>
      </c>
      <c r="H85">
        <v>4146</v>
      </c>
      <c r="I85">
        <v>19742873</v>
      </c>
      <c r="J85">
        <v>21</v>
      </c>
      <c r="N85" t="s">
        <v>71</v>
      </c>
      <c r="W85" t="str">
        <f t="shared" si="4"/>
        <v/>
      </c>
      <c r="AA85" t="s">
        <v>82</v>
      </c>
      <c r="AN85">
        <v>2002</v>
      </c>
      <c r="AO85">
        <v>2002</v>
      </c>
      <c r="AP85" t="s">
        <v>11</v>
      </c>
      <c r="AQ85" t="s">
        <v>12</v>
      </c>
      <c r="AR85" t="s">
        <v>29</v>
      </c>
      <c r="AS85" t="s">
        <v>30</v>
      </c>
      <c r="AT85">
        <v>455170</v>
      </c>
      <c r="AU85">
        <v>3077446</v>
      </c>
      <c r="AV85">
        <v>14790.5</v>
      </c>
    </row>
    <row r="86" spans="1:48" x14ac:dyDescent="0.35">
      <c r="A86" s="3" t="str">
        <f t="shared" si="3"/>
        <v>2003Female35-44 years</v>
      </c>
      <c r="B86">
        <v>2003</v>
      </c>
      <c r="C86">
        <v>2003</v>
      </c>
      <c r="D86" t="s">
        <v>19</v>
      </c>
      <c r="E86" t="s">
        <v>20</v>
      </c>
      <c r="F86" t="s">
        <v>11</v>
      </c>
      <c r="G86" t="s">
        <v>12</v>
      </c>
      <c r="H86">
        <v>1462</v>
      </c>
      <c r="I86">
        <v>22206703</v>
      </c>
      <c r="J86">
        <v>6.6</v>
      </c>
      <c r="N86" t="s">
        <v>72</v>
      </c>
      <c r="W86" t="str">
        <f t="shared" si="4"/>
        <v/>
      </c>
      <c r="AA86" t="s">
        <v>83</v>
      </c>
      <c r="AN86">
        <v>2002</v>
      </c>
      <c r="AO86">
        <v>2002</v>
      </c>
      <c r="AP86" t="s">
        <v>11</v>
      </c>
      <c r="AQ86" t="s">
        <v>12</v>
      </c>
      <c r="AR86" t="s">
        <v>31</v>
      </c>
      <c r="AS86" t="s">
        <v>32</v>
      </c>
      <c r="AT86">
        <v>75</v>
      </c>
      <c r="AU86" t="s">
        <v>33</v>
      </c>
      <c r="AV86" t="s">
        <v>33</v>
      </c>
    </row>
    <row r="87" spans="1:48" x14ac:dyDescent="0.35">
      <c r="A87" s="3" t="str">
        <f t="shared" si="3"/>
        <v>2003Male35-44 years</v>
      </c>
      <c r="B87">
        <v>2003</v>
      </c>
      <c r="C87">
        <v>2003</v>
      </c>
      <c r="D87" t="s">
        <v>19</v>
      </c>
      <c r="E87" t="s">
        <v>20</v>
      </c>
      <c r="F87" t="s">
        <v>13</v>
      </c>
      <c r="G87" t="s">
        <v>14</v>
      </c>
      <c r="H87">
        <v>5129</v>
      </c>
      <c r="I87">
        <v>21947503</v>
      </c>
      <c r="J87">
        <v>23.4</v>
      </c>
      <c r="N87" t="s">
        <v>73</v>
      </c>
      <c r="W87" t="str">
        <f t="shared" si="4"/>
        <v/>
      </c>
      <c r="AA87" t="s">
        <v>84</v>
      </c>
      <c r="AN87">
        <v>2002</v>
      </c>
      <c r="AO87">
        <v>2002</v>
      </c>
      <c r="AP87" t="s">
        <v>13</v>
      </c>
      <c r="AQ87" t="s">
        <v>14</v>
      </c>
      <c r="AR87" t="s">
        <v>167</v>
      </c>
      <c r="AS87">
        <v>1</v>
      </c>
      <c r="AT87">
        <v>15717</v>
      </c>
      <c r="AU87">
        <v>2018522</v>
      </c>
      <c r="AV87">
        <v>778.6</v>
      </c>
    </row>
    <row r="88" spans="1:48" x14ac:dyDescent="0.35">
      <c r="A88" s="3" t="str">
        <f t="shared" si="3"/>
        <v>2003Female45-54 years</v>
      </c>
      <c r="B88">
        <v>2003</v>
      </c>
      <c r="C88">
        <v>2003</v>
      </c>
      <c r="D88" t="s">
        <v>21</v>
      </c>
      <c r="E88" t="s">
        <v>22</v>
      </c>
      <c r="F88" t="s">
        <v>11</v>
      </c>
      <c r="G88" t="s">
        <v>12</v>
      </c>
      <c r="H88">
        <v>1589</v>
      </c>
      <c r="I88">
        <v>20776919</v>
      </c>
      <c r="J88">
        <v>7.6</v>
      </c>
      <c r="N88" t="s">
        <v>74</v>
      </c>
      <c r="W88" t="str">
        <f t="shared" si="4"/>
        <v/>
      </c>
      <c r="AA88" t="s">
        <v>85</v>
      </c>
      <c r="AN88">
        <v>2002</v>
      </c>
      <c r="AO88">
        <v>2002</v>
      </c>
      <c r="AP88" t="s">
        <v>13</v>
      </c>
      <c r="AQ88" t="s">
        <v>14</v>
      </c>
      <c r="AR88" t="s">
        <v>168</v>
      </c>
      <c r="AS88" s="1">
        <v>44200</v>
      </c>
      <c r="AT88">
        <v>2806</v>
      </c>
      <c r="AU88">
        <v>7913020</v>
      </c>
      <c r="AV88">
        <v>35.5</v>
      </c>
    </row>
    <row r="89" spans="1:48" x14ac:dyDescent="0.35">
      <c r="A89" s="3" t="str">
        <f t="shared" si="3"/>
        <v>2003Male45-54 years</v>
      </c>
      <c r="B89">
        <v>2003</v>
      </c>
      <c r="C89">
        <v>2003</v>
      </c>
      <c r="D89" t="s">
        <v>21</v>
      </c>
      <c r="E89" t="s">
        <v>22</v>
      </c>
      <c r="F89" t="s">
        <v>13</v>
      </c>
      <c r="G89" t="s">
        <v>14</v>
      </c>
      <c r="H89">
        <v>4881</v>
      </c>
      <c r="I89">
        <v>20043035</v>
      </c>
      <c r="J89">
        <v>24.4</v>
      </c>
      <c r="N89" t="s">
        <v>75</v>
      </c>
      <c r="W89" t="str">
        <f t="shared" si="4"/>
        <v/>
      </c>
      <c r="AA89" t="s">
        <v>86</v>
      </c>
      <c r="AN89">
        <v>2002</v>
      </c>
      <c r="AO89">
        <v>2002</v>
      </c>
      <c r="AP89" t="s">
        <v>13</v>
      </c>
      <c r="AQ89" t="s">
        <v>14</v>
      </c>
      <c r="AR89" t="s">
        <v>10</v>
      </c>
      <c r="AS89" s="1">
        <v>44330</v>
      </c>
      <c r="AT89">
        <v>4198</v>
      </c>
      <c r="AU89">
        <v>21062681</v>
      </c>
      <c r="AV89">
        <v>19.899999999999999</v>
      </c>
    </row>
    <row r="90" spans="1:48" x14ac:dyDescent="0.35">
      <c r="A90" s="3" t="str">
        <f t="shared" si="3"/>
        <v>2003Female55-64 years</v>
      </c>
      <c r="B90">
        <v>2003</v>
      </c>
      <c r="C90">
        <v>2003</v>
      </c>
      <c r="D90" t="s">
        <v>23</v>
      </c>
      <c r="E90" t="s">
        <v>24</v>
      </c>
      <c r="F90" t="s">
        <v>11</v>
      </c>
      <c r="G90" t="s">
        <v>12</v>
      </c>
      <c r="H90">
        <v>855</v>
      </c>
      <c r="I90">
        <v>14519419</v>
      </c>
      <c r="J90">
        <v>5.9</v>
      </c>
      <c r="N90" t="s">
        <v>76</v>
      </c>
      <c r="W90" t="str">
        <f t="shared" si="4"/>
        <v/>
      </c>
      <c r="AA90" t="s">
        <v>87</v>
      </c>
      <c r="AN90">
        <v>2002</v>
      </c>
      <c r="AO90">
        <v>2002</v>
      </c>
      <c r="AP90" t="s">
        <v>13</v>
      </c>
      <c r="AQ90" t="s">
        <v>14</v>
      </c>
      <c r="AR90" t="s">
        <v>15</v>
      </c>
      <c r="AS90" t="s">
        <v>16</v>
      </c>
      <c r="AT90">
        <v>24416</v>
      </c>
      <c r="AU90">
        <v>20956011</v>
      </c>
      <c r="AV90">
        <v>116.5</v>
      </c>
    </row>
    <row r="91" spans="1:48" x14ac:dyDescent="0.35">
      <c r="A91" s="3" t="str">
        <f t="shared" si="3"/>
        <v>2003Male55-64 years</v>
      </c>
      <c r="B91">
        <v>2003</v>
      </c>
      <c r="C91">
        <v>2003</v>
      </c>
      <c r="D91" t="s">
        <v>23</v>
      </c>
      <c r="E91" t="s">
        <v>24</v>
      </c>
      <c r="F91" t="s">
        <v>13</v>
      </c>
      <c r="G91" t="s">
        <v>14</v>
      </c>
      <c r="H91">
        <v>2979</v>
      </c>
      <c r="I91">
        <v>13489526</v>
      </c>
      <c r="J91">
        <v>22.1</v>
      </c>
      <c r="N91" t="s">
        <v>77</v>
      </c>
      <c r="W91" t="str">
        <f t="shared" si="4"/>
        <v/>
      </c>
      <c r="AA91" t="s">
        <v>165</v>
      </c>
      <c r="AN91">
        <v>2002</v>
      </c>
      <c r="AO91">
        <v>2002</v>
      </c>
      <c r="AP91" t="s">
        <v>13</v>
      </c>
      <c r="AQ91" t="s">
        <v>14</v>
      </c>
      <c r="AR91" t="s">
        <v>17</v>
      </c>
      <c r="AS91" t="s">
        <v>18</v>
      </c>
      <c r="AT91">
        <v>28736</v>
      </c>
      <c r="AU91">
        <v>19830867</v>
      </c>
      <c r="AV91">
        <v>144.9</v>
      </c>
    </row>
    <row r="92" spans="1:48" x14ac:dyDescent="0.35">
      <c r="A92" s="3" t="str">
        <f t="shared" si="3"/>
        <v>2003Female65-74 years</v>
      </c>
      <c r="B92">
        <v>2003</v>
      </c>
      <c r="C92">
        <v>2003</v>
      </c>
      <c r="D92" t="s">
        <v>25</v>
      </c>
      <c r="E92" t="s">
        <v>26</v>
      </c>
      <c r="F92" t="s">
        <v>11</v>
      </c>
      <c r="G92" t="s">
        <v>12</v>
      </c>
      <c r="H92">
        <v>381</v>
      </c>
      <c r="I92">
        <v>10048202</v>
      </c>
      <c r="J92">
        <v>3.8</v>
      </c>
      <c r="N92" t="s">
        <v>78</v>
      </c>
      <c r="W92" t="str">
        <f t="shared" si="4"/>
        <v/>
      </c>
      <c r="AA92" t="s">
        <v>89</v>
      </c>
      <c r="AN92">
        <v>2002</v>
      </c>
      <c r="AO92">
        <v>2002</v>
      </c>
      <c r="AP92" t="s">
        <v>13</v>
      </c>
      <c r="AQ92" t="s">
        <v>14</v>
      </c>
      <c r="AR92" t="s">
        <v>19</v>
      </c>
      <c r="AS92" t="s">
        <v>20</v>
      </c>
      <c r="AT92">
        <v>57593</v>
      </c>
      <c r="AU92">
        <v>22201194</v>
      </c>
      <c r="AV92">
        <v>259.39999999999998</v>
      </c>
    </row>
    <row r="93" spans="1:48" x14ac:dyDescent="0.35">
      <c r="A93" s="3" t="str">
        <f t="shared" si="3"/>
        <v>2003Male65-74 years</v>
      </c>
      <c r="B93">
        <v>2003</v>
      </c>
      <c r="C93">
        <v>2003</v>
      </c>
      <c r="D93" t="s">
        <v>25</v>
      </c>
      <c r="E93" t="s">
        <v>26</v>
      </c>
      <c r="F93" t="s">
        <v>13</v>
      </c>
      <c r="G93" t="s">
        <v>14</v>
      </c>
      <c r="H93">
        <v>1951</v>
      </c>
      <c r="I93">
        <v>8452713</v>
      </c>
      <c r="J93">
        <v>23.1</v>
      </c>
      <c r="N93" t="s">
        <v>79</v>
      </c>
      <c r="W93" t="str">
        <f t="shared" si="4"/>
        <v/>
      </c>
      <c r="AN93">
        <v>2002</v>
      </c>
      <c r="AO93">
        <v>2002</v>
      </c>
      <c r="AP93" t="s">
        <v>13</v>
      </c>
      <c r="AQ93" t="s">
        <v>14</v>
      </c>
      <c r="AR93" t="s">
        <v>21</v>
      </c>
      <c r="AS93" t="s">
        <v>22</v>
      </c>
      <c r="AT93">
        <v>107722</v>
      </c>
      <c r="AU93">
        <v>19634591</v>
      </c>
      <c r="AV93">
        <v>548.6</v>
      </c>
    </row>
    <row r="94" spans="1:48" x14ac:dyDescent="0.35">
      <c r="A94" s="3" t="str">
        <f t="shared" si="3"/>
        <v>2003Female75-84 years</v>
      </c>
      <c r="B94">
        <v>2003</v>
      </c>
      <c r="C94">
        <v>2003</v>
      </c>
      <c r="D94" t="s">
        <v>27</v>
      </c>
      <c r="E94" t="s">
        <v>28</v>
      </c>
      <c r="F94" t="s">
        <v>11</v>
      </c>
      <c r="G94" t="s">
        <v>12</v>
      </c>
      <c r="H94">
        <v>306</v>
      </c>
      <c r="I94">
        <v>7713157</v>
      </c>
      <c r="J94">
        <v>4</v>
      </c>
      <c r="N94" t="s">
        <v>80</v>
      </c>
      <c r="W94" t="str">
        <f t="shared" si="4"/>
        <v/>
      </c>
      <c r="AN94">
        <v>2002</v>
      </c>
      <c r="AO94">
        <v>2002</v>
      </c>
      <c r="AP94" t="s">
        <v>13</v>
      </c>
      <c r="AQ94" t="s">
        <v>14</v>
      </c>
      <c r="AR94" t="s">
        <v>23</v>
      </c>
      <c r="AS94" t="s">
        <v>24</v>
      </c>
      <c r="AT94">
        <v>151363</v>
      </c>
      <c r="AU94">
        <v>12849674</v>
      </c>
      <c r="AV94">
        <v>1178</v>
      </c>
    </row>
    <row r="95" spans="1:48" x14ac:dyDescent="0.35">
      <c r="A95" s="3" t="str">
        <f t="shared" si="3"/>
        <v>2003Male75-84 years</v>
      </c>
      <c r="B95">
        <v>2003</v>
      </c>
      <c r="C95">
        <v>2003</v>
      </c>
      <c r="D95" t="s">
        <v>27</v>
      </c>
      <c r="E95" t="s">
        <v>28</v>
      </c>
      <c r="F95" t="s">
        <v>13</v>
      </c>
      <c r="G95" t="s">
        <v>14</v>
      </c>
      <c r="H95">
        <v>1803</v>
      </c>
      <c r="I95">
        <v>5183281</v>
      </c>
      <c r="J95">
        <v>34.799999999999997</v>
      </c>
      <c r="N95" t="s">
        <v>81</v>
      </c>
      <c r="W95" t="str">
        <f t="shared" si="4"/>
        <v/>
      </c>
      <c r="AN95">
        <v>2002</v>
      </c>
      <c r="AO95">
        <v>2002</v>
      </c>
      <c r="AP95" t="s">
        <v>13</v>
      </c>
      <c r="AQ95" t="s">
        <v>14</v>
      </c>
      <c r="AR95" t="s">
        <v>25</v>
      </c>
      <c r="AS95" t="s">
        <v>26</v>
      </c>
      <c r="AT95">
        <v>237021</v>
      </c>
      <c r="AU95">
        <v>8371877</v>
      </c>
      <c r="AV95">
        <v>2831.2</v>
      </c>
    </row>
    <row r="96" spans="1:48" x14ac:dyDescent="0.35">
      <c r="A96" s="3" t="str">
        <f t="shared" si="3"/>
        <v>2003Female85+ years</v>
      </c>
      <c r="B96">
        <v>2003</v>
      </c>
      <c r="C96">
        <v>2003</v>
      </c>
      <c r="D96" t="s">
        <v>29</v>
      </c>
      <c r="E96" t="s">
        <v>30</v>
      </c>
      <c r="F96" t="s">
        <v>11</v>
      </c>
      <c r="G96" t="s">
        <v>12</v>
      </c>
      <c r="H96">
        <v>108</v>
      </c>
      <c r="I96">
        <v>3127975</v>
      </c>
      <c r="J96">
        <v>3.5</v>
      </c>
      <c r="N96" t="s">
        <v>82</v>
      </c>
      <c r="W96" t="str">
        <f t="shared" si="4"/>
        <v/>
      </c>
      <c r="AN96">
        <v>2002</v>
      </c>
      <c r="AO96">
        <v>2002</v>
      </c>
      <c r="AP96" t="s">
        <v>13</v>
      </c>
      <c r="AQ96" t="s">
        <v>14</v>
      </c>
      <c r="AR96" t="s">
        <v>27</v>
      </c>
      <c r="AS96" t="s">
        <v>28</v>
      </c>
      <c r="AT96">
        <v>343504</v>
      </c>
      <c r="AU96">
        <v>5100760</v>
      </c>
      <c r="AV96">
        <v>6734.4</v>
      </c>
    </row>
    <row r="97" spans="1:48" x14ac:dyDescent="0.35">
      <c r="A97" s="3" t="str">
        <f t="shared" si="3"/>
        <v>2003Male85+ years</v>
      </c>
      <c r="B97">
        <v>2003</v>
      </c>
      <c r="C97">
        <v>2003</v>
      </c>
      <c r="D97" t="s">
        <v>29</v>
      </c>
      <c r="E97" t="s">
        <v>30</v>
      </c>
      <c r="F97" t="s">
        <v>13</v>
      </c>
      <c r="G97" t="s">
        <v>14</v>
      </c>
      <c r="H97">
        <v>689</v>
      </c>
      <c r="I97">
        <v>1338201</v>
      </c>
      <c r="J97">
        <v>51.5</v>
      </c>
      <c r="N97" t="s">
        <v>83</v>
      </c>
      <c r="W97" t="str">
        <f t="shared" si="4"/>
        <v/>
      </c>
      <c r="AN97">
        <v>2002</v>
      </c>
      <c r="AO97">
        <v>2002</v>
      </c>
      <c r="AP97" t="s">
        <v>13</v>
      </c>
      <c r="AQ97" t="s">
        <v>14</v>
      </c>
      <c r="AR97" t="s">
        <v>29</v>
      </c>
      <c r="AS97" t="s">
        <v>30</v>
      </c>
      <c r="AT97">
        <v>225906</v>
      </c>
      <c r="AU97">
        <v>1291362</v>
      </c>
      <c r="AV97">
        <v>17493.599999999999</v>
      </c>
    </row>
    <row r="98" spans="1:48" x14ac:dyDescent="0.35">
      <c r="A98" s="3" t="str">
        <f t="shared" si="3"/>
        <v>2003MaleNot Stated</v>
      </c>
      <c r="B98">
        <v>2003</v>
      </c>
      <c r="C98">
        <v>2003</v>
      </c>
      <c r="D98" t="s">
        <v>31</v>
      </c>
      <c r="E98" t="s">
        <v>32</v>
      </c>
      <c r="F98" t="s">
        <v>13</v>
      </c>
      <c r="G98" t="s">
        <v>14</v>
      </c>
      <c r="H98">
        <v>7</v>
      </c>
      <c r="I98" t="s">
        <v>33</v>
      </c>
      <c r="J98" t="s">
        <v>33</v>
      </c>
      <c r="N98" t="s">
        <v>84</v>
      </c>
      <c r="W98" t="str">
        <f t="shared" si="4"/>
        <v/>
      </c>
      <c r="AN98">
        <v>2002</v>
      </c>
      <c r="AO98">
        <v>2002</v>
      </c>
      <c r="AP98" t="s">
        <v>13</v>
      </c>
      <c r="AQ98" t="s">
        <v>14</v>
      </c>
      <c r="AR98" t="s">
        <v>31</v>
      </c>
      <c r="AS98" t="s">
        <v>32</v>
      </c>
      <c r="AT98">
        <v>282</v>
      </c>
      <c r="AU98" t="s">
        <v>33</v>
      </c>
      <c r="AV98" t="s">
        <v>33</v>
      </c>
    </row>
    <row r="99" spans="1:48" x14ac:dyDescent="0.35">
      <c r="A99" s="3" t="str">
        <f t="shared" si="3"/>
        <v>2004Female5-14 years</v>
      </c>
      <c r="B99">
        <v>2004</v>
      </c>
      <c r="C99">
        <v>2004</v>
      </c>
      <c r="D99" t="s">
        <v>10</v>
      </c>
      <c r="E99" s="1">
        <v>44330</v>
      </c>
      <c r="F99" t="s">
        <v>11</v>
      </c>
      <c r="G99" t="s">
        <v>12</v>
      </c>
      <c r="H99">
        <v>98</v>
      </c>
      <c r="I99">
        <v>19946937</v>
      </c>
      <c r="J99">
        <v>0.5</v>
      </c>
      <c r="N99" t="s">
        <v>85</v>
      </c>
      <c r="W99" t="str">
        <f t="shared" si="4"/>
        <v/>
      </c>
      <c r="AN99">
        <v>2003</v>
      </c>
      <c r="AO99">
        <v>2003</v>
      </c>
      <c r="AP99" t="s">
        <v>11</v>
      </c>
      <c r="AQ99" t="s">
        <v>12</v>
      </c>
      <c r="AR99" t="s">
        <v>167</v>
      </c>
      <c r="AS99">
        <v>1</v>
      </c>
      <c r="AT99">
        <v>12123</v>
      </c>
      <c r="AU99">
        <v>1942634</v>
      </c>
      <c r="AV99">
        <v>624</v>
      </c>
    </row>
    <row r="100" spans="1:48" x14ac:dyDescent="0.35">
      <c r="A100" s="3" t="str">
        <f t="shared" si="3"/>
        <v>2004Male5-14 years</v>
      </c>
      <c r="B100">
        <v>2004</v>
      </c>
      <c r="C100">
        <v>2004</v>
      </c>
      <c r="D100" t="s">
        <v>10</v>
      </c>
      <c r="E100" s="1">
        <v>44330</v>
      </c>
      <c r="F100" t="s">
        <v>13</v>
      </c>
      <c r="G100" t="s">
        <v>14</v>
      </c>
      <c r="H100">
        <v>187</v>
      </c>
      <c r="I100">
        <v>20918980</v>
      </c>
      <c r="J100">
        <v>0.9</v>
      </c>
      <c r="N100" t="s">
        <v>86</v>
      </c>
      <c r="W100" t="str">
        <f t="shared" si="4"/>
        <v/>
      </c>
      <c r="AN100">
        <v>2003</v>
      </c>
      <c r="AO100">
        <v>2003</v>
      </c>
      <c r="AP100" t="s">
        <v>11</v>
      </c>
      <c r="AQ100" t="s">
        <v>12</v>
      </c>
      <c r="AR100" t="s">
        <v>168</v>
      </c>
      <c r="AS100" s="1">
        <v>44200</v>
      </c>
      <c r="AT100">
        <v>2139</v>
      </c>
      <c r="AU100">
        <v>7636693</v>
      </c>
      <c r="AV100">
        <v>28</v>
      </c>
    </row>
    <row r="101" spans="1:48" x14ac:dyDescent="0.35">
      <c r="A101" s="3" t="str">
        <f t="shared" si="3"/>
        <v>2004Female15-24 years</v>
      </c>
      <c r="B101">
        <v>2004</v>
      </c>
      <c r="C101">
        <v>2004</v>
      </c>
      <c r="D101" t="s">
        <v>15</v>
      </c>
      <c r="E101" t="s">
        <v>16</v>
      </c>
      <c r="F101" t="s">
        <v>11</v>
      </c>
      <c r="G101" t="s">
        <v>12</v>
      </c>
      <c r="H101">
        <v>719</v>
      </c>
      <c r="I101">
        <v>20433434</v>
      </c>
      <c r="J101">
        <v>3.5</v>
      </c>
      <c r="N101" t="s">
        <v>87</v>
      </c>
      <c r="W101" t="str">
        <f t="shared" si="4"/>
        <v/>
      </c>
      <c r="AN101">
        <v>2003</v>
      </c>
      <c r="AO101">
        <v>2003</v>
      </c>
      <c r="AP101" t="s">
        <v>11</v>
      </c>
      <c r="AQ101" t="s">
        <v>12</v>
      </c>
      <c r="AR101" t="s">
        <v>10</v>
      </c>
      <c r="AS101" s="1">
        <v>44330</v>
      </c>
      <c r="AT101">
        <v>2804</v>
      </c>
      <c r="AU101">
        <v>20026122</v>
      </c>
      <c r="AV101">
        <v>14</v>
      </c>
    </row>
    <row r="102" spans="1:48" x14ac:dyDescent="0.35">
      <c r="A102" s="3" t="str">
        <f t="shared" si="3"/>
        <v>2004Male15-24 years</v>
      </c>
      <c r="B102">
        <v>2004</v>
      </c>
      <c r="C102">
        <v>2004</v>
      </c>
      <c r="D102" t="s">
        <v>15</v>
      </c>
      <c r="E102" t="s">
        <v>16</v>
      </c>
      <c r="F102" t="s">
        <v>13</v>
      </c>
      <c r="G102" t="s">
        <v>14</v>
      </c>
      <c r="H102">
        <v>3584</v>
      </c>
      <c r="I102">
        <v>21514678</v>
      </c>
      <c r="J102">
        <v>16.7</v>
      </c>
      <c r="N102" t="s">
        <v>101</v>
      </c>
      <c r="W102" t="str">
        <f t="shared" si="4"/>
        <v/>
      </c>
      <c r="AN102">
        <v>2003</v>
      </c>
      <c r="AO102">
        <v>2003</v>
      </c>
      <c r="AP102" t="s">
        <v>11</v>
      </c>
      <c r="AQ102" t="s">
        <v>12</v>
      </c>
      <c r="AR102" t="s">
        <v>15</v>
      </c>
      <c r="AS102" t="s">
        <v>16</v>
      </c>
      <c r="AT102">
        <v>8898</v>
      </c>
      <c r="AU102">
        <v>20180290</v>
      </c>
      <c r="AV102">
        <v>44.1</v>
      </c>
    </row>
    <row r="103" spans="1:48" x14ac:dyDescent="0.35">
      <c r="A103" s="3" t="str">
        <f t="shared" si="3"/>
        <v>2004Female25-34 years</v>
      </c>
      <c r="B103">
        <v>2004</v>
      </c>
      <c r="C103">
        <v>2004</v>
      </c>
      <c r="D103" t="s">
        <v>17</v>
      </c>
      <c r="E103" t="s">
        <v>18</v>
      </c>
      <c r="F103" t="s">
        <v>11</v>
      </c>
      <c r="G103" t="s">
        <v>12</v>
      </c>
      <c r="H103">
        <v>931</v>
      </c>
      <c r="I103">
        <v>19520225</v>
      </c>
      <c r="J103">
        <v>4.8</v>
      </c>
      <c r="N103" t="s">
        <v>89</v>
      </c>
      <c r="W103" t="str">
        <f t="shared" si="4"/>
        <v/>
      </c>
      <c r="AN103">
        <v>2003</v>
      </c>
      <c r="AO103">
        <v>2003</v>
      </c>
      <c r="AP103" t="s">
        <v>11</v>
      </c>
      <c r="AQ103" t="s">
        <v>12</v>
      </c>
      <c r="AR103" t="s">
        <v>17</v>
      </c>
      <c r="AS103" t="s">
        <v>18</v>
      </c>
      <c r="AT103">
        <v>12698</v>
      </c>
      <c r="AU103">
        <v>19500922</v>
      </c>
      <c r="AV103">
        <v>65.099999999999994</v>
      </c>
    </row>
    <row r="104" spans="1:48" x14ac:dyDescent="0.35">
      <c r="A104" s="3" t="str">
        <f t="shared" si="3"/>
        <v>2004Male25-34 years</v>
      </c>
      <c r="B104">
        <v>2004</v>
      </c>
      <c r="C104">
        <v>2004</v>
      </c>
      <c r="D104" t="s">
        <v>17</v>
      </c>
      <c r="E104" t="s">
        <v>18</v>
      </c>
      <c r="F104" t="s">
        <v>13</v>
      </c>
      <c r="G104" t="s">
        <v>14</v>
      </c>
      <c r="H104">
        <v>4133</v>
      </c>
      <c r="I104">
        <v>19746331</v>
      </c>
      <c r="J104">
        <v>20.9</v>
      </c>
      <c r="AN104">
        <v>2003</v>
      </c>
      <c r="AO104">
        <v>2003</v>
      </c>
      <c r="AP104" t="s">
        <v>11</v>
      </c>
      <c r="AQ104" t="s">
        <v>12</v>
      </c>
      <c r="AR104" t="s">
        <v>19</v>
      </c>
      <c r="AS104" t="s">
        <v>20</v>
      </c>
      <c r="AT104">
        <v>33026</v>
      </c>
      <c r="AU104">
        <v>22206703</v>
      </c>
      <c r="AV104">
        <v>148.69999999999999</v>
      </c>
    </row>
    <row r="105" spans="1:48" x14ac:dyDescent="0.35">
      <c r="A105" s="3" t="str">
        <f t="shared" si="3"/>
        <v>2004Female35-44 years</v>
      </c>
      <c r="B105">
        <v>2004</v>
      </c>
      <c r="C105">
        <v>2004</v>
      </c>
      <c r="D105" t="s">
        <v>19</v>
      </c>
      <c r="E105" t="s">
        <v>20</v>
      </c>
      <c r="F105" t="s">
        <v>11</v>
      </c>
      <c r="G105" t="s">
        <v>12</v>
      </c>
      <c r="H105">
        <v>1568</v>
      </c>
      <c r="I105">
        <v>22015734</v>
      </c>
      <c r="J105">
        <v>7.1</v>
      </c>
      <c r="AN105">
        <v>2003</v>
      </c>
      <c r="AO105">
        <v>2003</v>
      </c>
      <c r="AP105" t="s">
        <v>11</v>
      </c>
      <c r="AQ105" t="s">
        <v>12</v>
      </c>
      <c r="AR105" t="s">
        <v>21</v>
      </c>
      <c r="AS105" t="s">
        <v>22</v>
      </c>
      <c r="AT105">
        <v>66099</v>
      </c>
      <c r="AU105">
        <v>20776919</v>
      </c>
      <c r="AV105">
        <v>318.10000000000002</v>
      </c>
    </row>
    <row r="106" spans="1:48" x14ac:dyDescent="0.35">
      <c r="A106" s="3" t="str">
        <f t="shared" si="3"/>
        <v>2004Male35-44 years</v>
      </c>
      <c r="B106">
        <v>2004</v>
      </c>
      <c r="C106">
        <v>2004</v>
      </c>
      <c r="D106" t="s">
        <v>19</v>
      </c>
      <c r="E106" t="s">
        <v>20</v>
      </c>
      <c r="F106" t="s">
        <v>13</v>
      </c>
      <c r="G106" t="s">
        <v>14</v>
      </c>
      <c r="H106">
        <v>5059</v>
      </c>
      <c r="I106">
        <v>21784541</v>
      </c>
      <c r="J106">
        <v>23.2</v>
      </c>
      <c r="AN106">
        <v>2003</v>
      </c>
      <c r="AO106">
        <v>2003</v>
      </c>
      <c r="AP106" t="s">
        <v>11</v>
      </c>
      <c r="AQ106" t="s">
        <v>12</v>
      </c>
      <c r="AR106" t="s">
        <v>23</v>
      </c>
      <c r="AS106" t="s">
        <v>24</v>
      </c>
      <c r="AT106">
        <v>106058</v>
      </c>
      <c r="AU106">
        <v>14519419</v>
      </c>
      <c r="AV106">
        <v>730.5</v>
      </c>
    </row>
    <row r="107" spans="1:48" x14ac:dyDescent="0.35">
      <c r="A107" s="3" t="str">
        <f t="shared" si="3"/>
        <v>2004Female45-54 years</v>
      </c>
      <c r="B107">
        <v>2004</v>
      </c>
      <c r="C107">
        <v>2004</v>
      </c>
      <c r="D107" t="s">
        <v>21</v>
      </c>
      <c r="E107" t="s">
        <v>22</v>
      </c>
      <c r="F107" t="s">
        <v>11</v>
      </c>
      <c r="G107" t="s">
        <v>12</v>
      </c>
      <c r="H107">
        <v>1823</v>
      </c>
      <c r="I107">
        <v>21184129</v>
      </c>
      <c r="J107">
        <v>8.6</v>
      </c>
      <c r="AN107">
        <v>2003</v>
      </c>
      <c r="AO107">
        <v>2003</v>
      </c>
      <c r="AP107" t="s">
        <v>11</v>
      </c>
      <c r="AQ107" t="s">
        <v>12</v>
      </c>
      <c r="AR107" t="s">
        <v>25</v>
      </c>
      <c r="AS107" t="s">
        <v>26</v>
      </c>
      <c r="AT107">
        <v>182076</v>
      </c>
      <c r="AU107">
        <v>10048202</v>
      </c>
      <c r="AV107">
        <v>1812</v>
      </c>
    </row>
    <row r="108" spans="1:48" x14ac:dyDescent="0.35">
      <c r="A108" s="3" t="str">
        <f t="shared" si="3"/>
        <v>2004Male45-54 years</v>
      </c>
      <c r="B108">
        <v>2004</v>
      </c>
      <c r="C108">
        <v>2004</v>
      </c>
      <c r="D108" t="s">
        <v>21</v>
      </c>
      <c r="E108" t="s">
        <v>22</v>
      </c>
      <c r="F108" t="s">
        <v>13</v>
      </c>
      <c r="G108" t="s">
        <v>14</v>
      </c>
      <c r="H108">
        <v>5062</v>
      </c>
      <c r="I108">
        <v>20445801</v>
      </c>
      <c r="J108">
        <v>24.8</v>
      </c>
      <c r="AN108">
        <v>2003</v>
      </c>
      <c r="AO108">
        <v>2003</v>
      </c>
      <c r="AP108" t="s">
        <v>11</v>
      </c>
      <c r="AQ108" t="s">
        <v>12</v>
      </c>
      <c r="AR108" t="s">
        <v>27</v>
      </c>
      <c r="AS108" t="s">
        <v>28</v>
      </c>
      <c r="AT108">
        <v>360692</v>
      </c>
      <c r="AU108">
        <v>7713157</v>
      </c>
      <c r="AV108">
        <v>4676.3</v>
      </c>
    </row>
    <row r="109" spans="1:48" x14ac:dyDescent="0.35">
      <c r="A109" s="3" t="str">
        <f t="shared" si="3"/>
        <v>2004Female55-64 years</v>
      </c>
      <c r="B109">
        <v>2004</v>
      </c>
      <c r="C109">
        <v>2004</v>
      </c>
      <c r="D109" t="s">
        <v>23</v>
      </c>
      <c r="E109" t="s">
        <v>24</v>
      </c>
      <c r="F109" t="s">
        <v>11</v>
      </c>
      <c r="G109" t="s">
        <v>12</v>
      </c>
      <c r="H109">
        <v>922</v>
      </c>
      <c r="I109">
        <v>15185747</v>
      </c>
      <c r="J109">
        <v>6.1</v>
      </c>
      <c r="AN109">
        <v>2003</v>
      </c>
      <c r="AO109">
        <v>2003</v>
      </c>
      <c r="AP109" t="s">
        <v>11</v>
      </c>
      <c r="AQ109" t="s">
        <v>12</v>
      </c>
      <c r="AR109" t="s">
        <v>29</v>
      </c>
      <c r="AS109" t="s">
        <v>30</v>
      </c>
      <c r="AT109">
        <v>459640</v>
      </c>
      <c r="AU109">
        <v>3127975</v>
      </c>
      <c r="AV109">
        <v>14694.5</v>
      </c>
    </row>
    <row r="110" spans="1:48" x14ac:dyDescent="0.35">
      <c r="A110" s="3" t="str">
        <f t="shared" si="3"/>
        <v>2004Male55-64 years</v>
      </c>
      <c r="B110">
        <v>2004</v>
      </c>
      <c r="C110">
        <v>2004</v>
      </c>
      <c r="D110" t="s">
        <v>23</v>
      </c>
      <c r="E110" t="s">
        <v>24</v>
      </c>
      <c r="F110" t="s">
        <v>13</v>
      </c>
      <c r="G110" t="s">
        <v>14</v>
      </c>
      <c r="H110">
        <v>3082</v>
      </c>
      <c r="I110">
        <v>14119557</v>
      </c>
      <c r="J110">
        <v>21.8</v>
      </c>
      <c r="AN110">
        <v>2003</v>
      </c>
      <c r="AO110">
        <v>2003</v>
      </c>
      <c r="AP110" t="s">
        <v>11</v>
      </c>
      <c r="AQ110" t="s">
        <v>12</v>
      </c>
      <c r="AR110" t="s">
        <v>31</v>
      </c>
      <c r="AS110" t="s">
        <v>32</v>
      </c>
      <c r="AT110">
        <v>71</v>
      </c>
      <c r="AU110" t="s">
        <v>33</v>
      </c>
      <c r="AV110" t="s">
        <v>33</v>
      </c>
    </row>
    <row r="111" spans="1:48" x14ac:dyDescent="0.35">
      <c r="A111" s="3" t="str">
        <f t="shared" si="3"/>
        <v>2004Female65-74 years</v>
      </c>
      <c r="B111">
        <v>2004</v>
      </c>
      <c r="C111">
        <v>2004</v>
      </c>
      <c r="D111" t="s">
        <v>25</v>
      </c>
      <c r="E111" t="s">
        <v>26</v>
      </c>
      <c r="F111" t="s">
        <v>11</v>
      </c>
      <c r="G111" t="s">
        <v>12</v>
      </c>
      <c r="H111">
        <v>376</v>
      </c>
      <c r="I111">
        <v>10110363</v>
      </c>
      <c r="J111">
        <v>3.7</v>
      </c>
      <c r="AN111">
        <v>2003</v>
      </c>
      <c r="AO111">
        <v>2003</v>
      </c>
      <c r="AP111" t="s">
        <v>13</v>
      </c>
      <c r="AQ111" t="s">
        <v>14</v>
      </c>
      <c r="AR111" t="s">
        <v>167</v>
      </c>
      <c r="AS111">
        <v>1</v>
      </c>
      <c r="AT111">
        <v>15902</v>
      </c>
      <c r="AU111">
        <v>2033237</v>
      </c>
      <c r="AV111">
        <v>782.1</v>
      </c>
    </row>
    <row r="112" spans="1:48" x14ac:dyDescent="0.35">
      <c r="A112" s="3" t="str">
        <f t="shared" si="3"/>
        <v>2004Male65-74 years</v>
      </c>
      <c r="B112">
        <v>2004</v>
      </c>
      <c r="C112">
        <v>2004</v>
      </c>
      <c r="D112" t="s">
        <v>25</v>
      </c>
      <c r="E112" t="s">
        <v>26</v>
      </c>
      <c r="F112" t="s">
        <v>13</v>
      </c>
      <c r="G112" t="s">
        <v>14</v>
      </c>
      <c r="H112">
        <v>1894</v>
      </c>
      <c r="I112">
        <v>8557170</v>
      </c>
      <c r="J112">
        <v>22.1</v>
      </c>
      <c r="AN112">
        <v>2003</v>
      </c>
      <c r="AO112">
        <v>2003</v>
      </c>
      <c r="AP112" t="s">
        <v>13</v>
      </c>
      <c r="AQ112" t="s">
        <v>14</v>
      </c>
      <c r="AR112" t="s">
        <v>168</v>
      </c>
      <c r="AS112" s="1">
        <v>44200</v>
      </c>
      <c r="AT112">
        <v>2826</v>
      </c>
      <c r="AU112">
        <v>7979882</v>
      </c>
      <c r="AV112">
        <v>35.4</v>
      </c>
    </row>
    <row r="113" spans="1:48" x14ac:dyDescent="0.35">
      <c r="A113" s="3" t="str">
        <f t="shared" si="3"/>
        <v>2004Female75-84 years</v>
      </c>
      <c r="B113">
        <v>2004</v>
      </c>
      <c r="C113">
        <v>2004</v>
      </c>
      <c r="D113" t="s">
        <v>27</v>
      </c>
      <c r="E113" t="s">
        <v>28</v>
      </c>
      <c r="F113" t="s">
        <v>11</v>
      </c>
      <c r="G113" t="s">
        <v>12</v>
      </c>
      <c r="H113">
        <v>302</v>
      </c>
      <c r="I113">
        <v>7738742</v>
      </c>
      <c r="J113">
        <v>3.9</v>
      </c>
      <c r="AN113">
        <v>2003</v>
      </c>
      <c r="AO113">
        <v>2003</v>
      </c>
      <c r="AP113" t="s">
        <v>13</v>
      </c>
      <c r="AQ113" t="s">
        <v>14</v>
      </c>
      <c r="AR113" t="s">
        <v>10</v>
      </c>
      <c r="AS113" s="1">
        <v>44330</v>
      </c>
      <c r="AT113">
        <v>4150</v>
      </c>
      <c r="AU113">
        <v>21010082</v>
      </c>
      <c r="AV113">
        <v>19.8</v>
      </c>
    </row>
    <row r="114" spans="1:48" x14ac:dyDescent="0.35">
      <c r="A114" s="3" t="str">
        <f t="shared" si="3"/>
        <v>2004Male75-84 years</v>
      </c>
      <c r="B114">
        <v>2004</v>
      </c>
      <c r="C114">
        <v>2004</v>
      </c>
      <c r="D114" t="s">
        <v>27</v>
      </c>
      <c r="E114" t="s">
        <v>28</v>
      </c>
      <c r="F114" t="s">
        <v>13</v>
      </c>
      <c r="G114" t="s">
        <v>14</v>
      </c>
      <c r="H114">
        <v>1814</v>
      </c>
      <c r="I114">
        <v>5251161</v>
      </c>
      <c r="J114">
        <v>34.5</v>
      </c>
      <c r="AN114">
        <v>2003</v>
      </c>
      <c r="AO114">
        <v>2003</v>
      </c>
      <c r="AP114" t="s">
        <v>13</v>
      </c>
      <c r="AQ114" t="s">
        <v>14</v>
      </c>
      <c r="AR114" t="s">
        <v>15</v>
      </c>
      <c r="AS114" t="s">
        <v>16</v>
      </c>
      <c r="AT114">
        <v>24670</v>
      </c>
      <c r="AU114">
        <v>21208564</v>
      </c>
      <c r="AV114">
        <v>116.3</v>
      </c>
    </row>
    <row r="115" spans="1:48" x14ac:dyDescent="0.35">
      <c r="A115" s="3" t="str">
        <f t="shared" si="3"/>
        <v>2004Female85+ years</v>
      </c>
      <c r="B115">
        <v>2004</v>
      </c>
      <c r="C115">
        <v>2004</v>
      </c>
      <c r="D115" t="s">
        <v>29</v>
      </c>
      <c r="E115" t="s">
        <v>30</v>
      </c>
      <c r="F115" t="s">
        <v>11</v>
      </c>
      <c r="G115" t="s">
        <v>12</v>
      </c>
      <c r="H115">
        <v>120</v>
      </c>
      <c r="I115">
        <v>3166584</v>
      </c>
      <c r="J115">
        <v>3.8</v>
      </c>
      <c r="AN115">
        <v>2003</v>
      </c>
      <c r="AO115">
        <v>2003</v>
      </c>
      <c r="AP115" t="s">
        <v>13</v>
      </c>
      <c r="AQ115" t="s">
        <v>14</v>
      </c>
      <c r="AR115" t="s">
        <v>17</v>
      </c>
      <c r="AS115" t="s">
        <v>18</v>
      </c>
      <c r="AT115">
        <v>28602</v>
      </c>
      <c r="AU115">
        <v>19742873</v>
      </c>
      <c r="AV115">
        <v>144.9</v>
      </c>
    </row>
    <row r="116" spans="1:48" x14ac:dyDescent="0.35">
      <c r="A116" s="3" t="str">
        <f t="shared" si="3"/>
        <v>2004Male85+ years</v>
      </c>
      <c r="B116">
        <v>2004</v>
      </c>
      <c r="C116">
        <v>2004</v>
      </c>
      <c r="D116" t="s">
        <v>29</v>
      </c>
      <c r="E116" t="s">
        <v>30</v>
      </c>
      <c r="F116" t="s">
        <v>13</v>
      </c>
      <c r="G116" t="s">
        <v>14</v>
      </c>
      <c r="H116">
        <v>678</v>
      </c>
      <c r="I116">
        <v>1379299</v>
      </c>
      <c r="J116">
        <v>49.2</v>
      </c>
      <c r="AN116">
        <v>2003</v>
      </c>
      <c r="AO116">
        <v>2003</v>
      </c>
      <c r="AP116" t="s">
        <v>13</v>
      </c>
      <c r="AQ116" t="s">
        <v>14</v>
      </c>
      <c r="AR116" t="s">
        <v>19</v>
      </c>
      <c r="AS116" t="s">
        <v>20</v>
      </c>
      <c r="AT116">
        <v>56435</v>
      </c>
      <c r="AU116">
        <v>21947503</v>
      </c>
      <c r="AV116">
        <v>257.10000000000002</v>
      </c>
    </row>
    <row r="117" spans="1:48" x14ac:dyDescent="0.35">
      <c r="A117" s="3" t="str">
        <f t="shared" si="3"/>
        <v>2004MaleNot Stated</v>
      </c>
      <c r="B117">
        <v>2004</v>
      </c>
      <c r="C117">
        <v>2004</v>
      </c>
      <c r="D117" t="s">
        <v>31</v>
      </c>
      <c r="E117" t="s">
        <v>32</v>
      </c>
      <c r="F117" t="s">
        <v>13</v>
      </c>
      <c r="G117" t="s">
        <v>14</v>
      </c>
      <c r="H117">
        <v>11</v>
      </c>
      <c r="I117" t="s">
        <v>33</v>
      </c>
      <c r="J117" t="s">
        <v>33</v>
      </c>
      <c r="AN117">
        <v>2003</v>
      </c>
      <c r="AO117">
        <v>2003</v>
      </c>
      <c r="AP117" t="s">
        <v>13</v>
      </c>
      <c r="AQ117" t="s">
        <v>14</v>
      </c>
      <c r="AR117" t="s">
        <v>21</v>
      </c>
      <c r="AS117" t="s">
        <v>22</v>
      </c>
      <c r="AT117">
        <v>110682</v>
      </c>
      <c r="AU117">
        <v>20043035</v>
      </c>
      <c r="AV117">
        <v>552.20000000000005</v>
      </c>
    </row>
    <row r="118" spans="1:48" x14ac:dyDescent="0.35">
      <c r="A118" s="3" t="str">
        <f t="shared" si="3"/>
        <v>2005Female5-14 years</v>
      </c>
      <c r="B118">
        <v>2005</v>
      </c>
      <c r="C118">
        <v>2005</v>
      </c>
      <c r="D118" t="s">
        <v>10</v>
      </c>
      <c r="E118" s="1">
        <v>44330</v>
      </c>
      <c r="F118" t="s">
        <v>11</v>
      </c>
      <c r="G118" t="s">
        <v>12</v>
      </c>
      <c r="H118">
        <v>68</v>
      </c>
      <c r="I118">
        <v>19822282</v>
      </c>
      <c r="J118">
        <v>0.3</v>
      </c>
      <c r="AN118">
        <v>2003</v>
      </c>
      <c r="AO118">
        <v>2003</v>
      </c>
      <c r="AP118" t="s">
        <v>13</v>
      </c>
      <c r="AQ118" t="s">
        <v>14</v>
      </c>
      <c r="AR118" t="s">
        <v>23</v>
      </c>
      <c r="AS118" t="s">
        <v>24</v>
      </c>
      <c r="AT118">
        <v>156461</v>
      </c>
      <c r="AU118">
        <v>13489526</v>
      </c>
      <c r="AV118">
        <v>1159.9000000000001</v>
      </c>
    </row>
    <row r="119" spans="1:48" x14ac:dyDescent="0.35">
      <c r="A119" s="3" t="str">
        <f t="shared" si="3"/>
        <v>2005Male5-14 years</v>
      </c>
      <c r="B119">
        <v>2005</v>
      </c>
      <c r="C119">
        <v>2005</v>
      </c>
      <c r="D119" t="s">
        <v>10</v>
      </c>
      <c r="E119" s="1">
        <v>44330</v>
      </c>
      <c r="F119" t="s">
        <v>13</v>
      </c>
      <c r="G119" t="s">
        <v>14</v>
      </c>
      <c r="H119">
        <v>204</v>
      </c>
      <c r="I119">
        <v>20779364</v>
      </c>
      <c r="J119">
        <v>1</v>
      </c>
      <c r="AN119">
        <v>2003</v>
      </c>
      <c r="AO119">
        <v>2003</v>
      </c>
      <c r="AP119" t="s">
        <v>13</v>
      </c>
      <c r="AQ119" t="s">
        <v>14</v>
      </c>
      <c r="AR119" t="s">
        <v>25</v>
      </c>
      <c r="AS119" t="s">
        <v>26</v>
      </c>
      <c r="AT119">
        <v>231421</v>
      </c>
      <c r="AU119">
        <v>8452713</v>
      </c>
      <c r="AV119">
        <v>2737.8</v>
      </c>
    </row>
    <row r="120" spans="1:48" x14ac:dyDescent="0.35">
      <c r="A120" s="3" t="str">
        <f t="shared" si="3"/>
        <v>2005Female15-24 years</v>
      </c>
      <c r="B120">
        <v>2005</v>
      </c>
      <c r="C120">
        <v>2005</v>
      </c>
      <c r="D120" t="s">
        <v>15</v>
      </c>
      <c r="E120" t="s">
        <v>16</v>
      </c>
      <c r="F120" t="s">
        <v>11</v>
      </c>
      <c r="G120" t="s">
        <v>12</v>
      </c>
      <c r="H120">
        <v>713</v>
      </c>
      <c r="I120">
        <v>20657595</v>
      </c>
      <c r="J120">
        <v>3.5</v>
      </c>
      <c r="AN120">
        <v>2003</v>
      </c>
      <c r="AO120">
        <v>2003</v>
      </c>
      <c r="AP120" t="s">
        <v>13</v>
      </c>
      <c r="AQ120" t="s">
        <v>14</v>
      </c>
      <c r="AR120" t="s">
        <v>27</v>
      </c>
      <c r="AS120" t="s">
        <v>28</v>
      </c>
      <c r="AT120">
        <v>342332</v>
      </c>
      <c r="AU120">
        <v>5183281</v>
      </c>
      <c r="AV120">
        <v>6604.5</v>
      </c>
    </row>
    <row r="121" spans="1:48" x14ac:dyDescent="0.35">
      <c r="A121" s="3" t="str">
        <f t="shared" si="3"/>
        <v>2005Male15-24 years</v>
      </c>
      <c r="B121">
        <v>2005</v>
      </c>
      <c r="C121">
        <v>2005</v>
      </c>
      <c r="D121" t="s">
        <v>15</v>
      </c>
      <c r="E121" t="s">
        <v>16</v>
      </c>
      <c r="F121" t="s">
        <v>13</v>
      </c>
      <c r="G121" t="s">
        <v>14</v>
      </c>
      <c r="H121">
        <v>3489</v>
      </c>
      <c r="I121">
        <v>21788574</v>
      </c>
      <c r="J121">
        <v>16</v>
      </c>
      <c r="AN121">
        <v>2003</v>
      </c>
      <c r="AO121">
        <v>2003</v>
      </c>
      <c r="AP121" t="s">
        <v>13</v>
      </c>
      <c r="AQ121" t="s">
        <v>14</v>
      </c>
      <c r="AR121" t="s">
        <v>29</v>
      </c>
      <c r="AS121" t="s">
        <v>30</v>
      </c>
      <c r="AT121">
        <v>228212</v>
      </c>
      <c r="AU121">
        <v>1338201</v>
      </c>
      <c r="AV121">
        <v>17053.599999999999</v>
      </c>
    </row>
    <row r="122" spans="1:48" x14ac:dyDescent="0.35">
      <c r="A122" s="3" t="str">
        <f t="shared" si="3"/>
        <v>2005Female25-34 years</v>
      </c>
      <c r="B122">
        <v>2005</v>
      </c>
      <c r="C122">
        <v>2005</v>
      </c>
      <c r="D122" t="s">
        <v>17</v>
      </c>
      <c r="E122" t="s">
        <v>18</v>
      </c>
      <c r="F122" t="s">
        <v>11</v>
      </c>
      <c r="G122" t="s">
        <v>12</v>
      </c>
      <c r="H122">
        <v>922</v>
      </c>
      <c r="I122">
        <v>19547698</v>
      </c>
      <c r="J122">
        <v>4.7</v>
      </c>
      <c r="AN122">
        <v>2003</v>
      </c>
      <c r="AO122">
        <v>2003</v>
      </c>
      <c r="AP122" t="s">
        <v>13</v>
      </c>
      <c r="AQ122" t="s">
        <v>14</v>
      </c>
      <c r="AR122" t="s">
        <v>31</v>
      </c>
      <c r="AS122" t="s">
        <v>32</v>
      </c>
      <c r="AT122">
        <v>271</v>
      </c>
      <c r="AU122" t="s">
        <v>33</v>
      </c>
      <c r="AV122" t="s">
        <v>33</v>
      </c>
    </row>
    <row r="123" spans="1:48" x14ac:dyDescent="0.35">
      <c r="A123" s="3" t="str">
        <f t="shared" si="3"/>
        <v>2005Male25-34 years</v>
      </c>
      <c r="B123">
        <v>2005</v>
      </c>
      <c r="C123">
        <v>2005</v>
      </c>
      <c r="D123" t="s">
        <v>17</v>
      </c>
      <c r="E123" t="s">
        <v>18</v>
      </c>
      <c r="F123" t="s">
        <v>13</v>
      </c>
      <c r="G123" t="s">
        <v>14</v>
      </c>
      <c r="H123">
        <v>4059</v>
      </c>
      <c r="I123">
        <v>19710949</v>
      </c>
      <c r="J123">
        <v>20.6</v>
      </c>
      <c r="AN123">
        <v>2004</v>
      </c>
      <c r="AO123">
        <v>2004</v>
      </c>
      <c r="AP123" t="s">
        <v>11</v>
      </c>
      <c r="AQ123" t="s">
        <v>12</v>
      </c>
      <c r="AR123" t="s">
        <v>167</v>
      </c>
      <c r="AS123">
        <v>1</v>
      </c>
      <c r="AT123">
        <v>12218</v>
      </c>
      <c r="AU123">
        <v>1962216</v>
      </c>
      <c r="AV123">
        <v>622.70000000000005</v>
      </c>
    </row>
    <row r="124" spans="1:48" x14ac:dyDescent="0.35">
      <c r="A124" s="3" t="str">
        <f t="shared" si="3"/>
        <v>2005Female35-44 years</v>
      </c>
      <c r="B124">
        <v>2005</v>
      </c>
      <c r="C124">
        <v>2005</v>
      </c>
      <c r="D124" t="s">
        <v>19</v>
      </c>
      <c r="E124" t="s">
        <v>20</v>
      </c>
      <c r="F124" t="s">
        <v>11</v>
      </c>
      <c r="G124" t="s">
        <v>12</v>
      </c>
      <c r="H124">
        <v>1483</v>
      </c>
      <c r="I124">
        <v>21865343</v>
      </c>
      <c r="J124">
        <v>6.8</v>
      </c>
      <c r="AN124">
        <v>2004</v>
      </c>
      <c r="AO124">
        <v>2004</v>
      </c>
      <c r="AP124" t="s">
        <v>11</v>
      </c>
      <c r="AQ124" t="s">
        <v>12</v>
      </c>
      <c r="AR124" t="s">
        <v>168</v>
      </c>
      <c r="AS124" s="1">
        <v>44200</v>
      </c>
      <c r="AT124">
        <v>2136</v>
      </c>
      <c r="AU124">
        <v>7713175</v>
      </c>
      <c r="AV124">
        <v>27.7</v>
      </c>
    </row>
    <row r="125" spans="1:48" x14ac:dyDescent="0.35">
      <c r="A125" s="3" t="str">
        <f t="shared" si="3"/>
        <v>2005Male35-44 years</v>
      </c>
      <c r="B125">
        <v>2005</v>
      </c>
      <c r="C125">
        <v>2005</v>
      </c>
      <c r="D125" t="s">
        <v>19</v>
      </c>
      <c r="E125" t="s">
        <v>20</v>
      </c>
      <c r="F125" t="s">
        <v>13</v>
      </c>
      <c r="G125" t="s">
        <v>14</v>
      </c>
      <c r="H125">
        <v>5053</v>
      </c>
      <c r="I125">
        <v>21640195</v>
      </c>
      <c r="J125">
        <v>23.4</v>
      </c>
      <c r="AN125">
        <v>2004</v>
      </c>
      <c r="AO125">
        <v>2004</v>
      </c>
      <c r="AP125" t="s">
        <v>11</v>
      </c>
      <c r="AQ125" t="s">
        <v>12</v>
      </c>
      <c r="AR125" t="s">
        <v>10</v>
      </c>
      <c r="AS125" s="1">
        <v>44330</v>
      </c>
      <c r="AT125">
        <v>2835</v>
      </c>
      <c r="AU125">
        <v>19946937</v>
      </c>
      <c r="AV125">
        <v>14.2</v>
      </c>
    </row>
    <row r="126" spans="1:48" x14ac:dyDescent="0.35">
      <c r="A126" s="3" t="str">
        <f t="shared" si="3"/>
        <v>2005Female45-54 years</v>
      </c>
      <c r="B126">
        <v>2005</v>
      </c>
      <c r="C126">
        <v>2005</v>
      </c>
      <c r="D126" t="s">
        <v>21</v>
      </c>
      <c r="E126" t="s">
        <v>22</v>
      </c>
      <c r="F126" t="s">
        <v>11</v>
      </c>
      <c r="G126" t="s">
        <v>12</v>
      </c>
      <c r="H126">
        <v>1719</v>
      </c>
      <c r="I126">
        <v>21614529</v>
      </c>
      <c r="J126">
        <v>8</v>
      </c>
      <c r="AN126">
        <v>2004</v>
      </c>
      <c r="AO126">
        <v>2004</v>
      </c>
      <c r="AP126" t="s">
        <v>11</v>
      </c>
      <c r="AQ126" t="s">
        <v>12</v>
      </c>
      <c r="AR126" t="s">
        <v>15</v>
      </c>
      <c r="AS126" t="s">
        <v>16</v>
      </c>
      <c r="AT126">
        <v>8834</v>
      </c>
      <c r="AU126">
        <v>20433434</v>
      </c>
      <c r="AV126">
        <v>43.2</v>
      </c>
    </row>
    <row r="127" spans="1:48" x14ac:dyDescent="0.35">
      <c r="A127" s="3" t="str">
        <f t="shared" si="3"/>
        <v>2005Male45-54 years</v>
      </c>
      <c r="B127">
        <v>2005</v>
      </c>
      <c r="C127">
        <v>2005</v>
      </c>
      <c r="D127" t="s">
        <v>21</v>
      </c>
      <c r="E127" t="s">
        <v>22</v>
      </c>
      <c r="F127" t="s">
        <v>13</v>
      </c>
      <c r="G127" t="s">
        <v>14</v>
      </c>
      <c r="H127">
        <v>5257</v>
      </c>
      <c r="I127">
        <v>20881375</v>
      </c>
      <c r="J127">
        <v>25.2</v>
      </c>
      <c r="AN127">
        <v>2004</v>
      </c>
      <c r="AO127">
        <v>2004</v>
      </c>
      <c r="AP127" t="s">
        <v>11</v>
      </c>
      <c r="AQ127" t="s">
        <v>12</v>
      </c>
      <c r="AR127" t="s">
        <v>17</v>
      </c>
      <c r="AS127" t="s">
        <v>18</v>
      </c>
      <c r="AT127">
        <v>12509</v>
      </c>
      <c r="AU127">
        <v>19520225</v>
      </c>
      <c r="AV127">
        <v>64.099999999999994</v>
      </c>
    </row>
    <row r="128" spans="1:48" x14ac:dyDescent="0.35">
      <c r="A128" s="3" t="str">
        <f t="shared" si="3"/>
        <v>2005Female55-64 years</v>
      </c>
      <c r="B128">
        <v>2005</v>
      </c>
      <c r="C128">
        <v>2005</v>
      </c>
      <c r="D128" t="s">
        <v>23</v>
      </c>
      <c r="E128" t="s">
        <v>24</v>
      </c>
      <c r="F128" t="s">
        <v>11</v>
      </c>
      <c r="G128" t="s">
        <v>12</v>
      </c>
      <c r="H128">
        <v>954</v>
      </c>
      <c r="I128">
        <v>15868410</v>
      </c>
      <c r="J128">
        <v>6</v>
      </c>
      <c r="AN128">
        <v>2004</v>
      </c>
      <c r="AO128">
        <v>2004</v>
      </c>
      <c r="AP128" t="s">
        <v>11</v>
      </c>
      <c r="AQ128" t="s">
        <v>12</v>
      </c>
      <c r="AR128" t="s">
        <v>19</v>
      </c>
      <c r="AS128" t="s">
        <v>20</v>
      </c>
      <c r="AT128">
        <v>31685</v>
      </c>
      <c r="AU128">
        <v>22015734</v>
      </c>
      <c r="AV128">
        <v>143.9</v>
      </c>
    </row>
    <row r="129" spans="1:48" x14ac:dyDescent="0.35">
      <c r="A129" s="3" t="str">
        <f t="shared" si="3"/>
        <v>2005Male55-64 years</v>
      </c>
      <c r="B129">
        <v>2005</v>
      </c>
      <c r="C129">
        <v>2005</v>
      </c>
      <c r="D129" t="s">
        <v>23</v>
      </c>
      <c r="E129" t="s">
        <v>24</v>
      </c>
      <c r="F129" t="s">
        <v>13</v>
      </c>
      <c r="G129" t="s">
        <v>14</v>
      </c>
      <c r="H129">
        <v>3241</v>
      </c>
      <c r="I129">
        <v>14773087</v>
      </c>
      <c r="J129">
        <v>21.9</v>
      </c>
      <c r="AN129">
        <v>2004</v>
      </c>
      <c r="AO129">
        <v>2004</v>
      </c>
      <c r="AP129" t="s">
        <v>11</v>
      </c>
      <c r="AQ129" t="s">
        <v>12</v>
      </c>
      <c r="AR129" t="s">
        <v>21</v>
      </c>
      <c r="AS129" t="s">
        <v>22</v>
      </c>
      <c r="AT129">
        <v>66534</v>
      </c>
      <c r="AU129">
        <v>21184129</v>
      </c>
      <c r="AV129">
        <v>314.10000000000002</v>
      </c>
    </row>
    <row r="130" spans="1:48" x14ac:dyDescent="0.35">
      <c r="A130" s="3" t="str">
        <f t="shared" si="3"/>
        <v>2005Female65-74 years</v>
      </c>
      <c r="B130">
        <v>2005</v>
      </c>
      <c r="C130">
        <v>2005</v>
      </c>
      <c r="D130" t="s">
        <v>25</v>
      </c>
      <c r="E130" t="s">
        <v>26</v>
      </c>
      <c r="F130" t="s">
        <v>11</v>
      </c>
      <c r="G130" t="s">
        <v>12</v>
      </c>
      <c r="H130">
        <v>403</v>
      </c>
      <c r="I130">
        <v>10198569</v>
      </c>
      <c r="J130">
        <v>4</v>
      </c>
      <c r="AN130">
        <v>2004</v>
      </c>
      <c r="AO130">
        <v>2004</v>
      </c>
      <c r="AP130" t="s">
        <v>11</v>
      </c>
      <c r="AQ130" t="s">
        <v>12</v>
      </c>
      <c r="AR130" t="s">
        <v>23</v>
      </c>
      <c r="AS130" t="s">
        <v>24</v>
      </c>
      <c r="AT130">
        <v>106665</v>
      </c>
      <c r="AU130">
        <v>15185747</v>
      </c>
      <c r="AV130">
        <v>702.4</v>
      </c>
    </row>
    <row r="131" spans="1:48" x14ac:dyDescent="0.35">
      <c r="A131" s="3" t="str">
        <f t="shared" si="3"/>
        <v>2005Male65-74 years</v>
      </c>
      <c r="B131">
        <v>2005</v>
      </c>
      <c r="C131">
        <v>2005</v>
      </c>
      <c r="D131" t="s">
        <v>25</v>
      </c>
      <c r="E131" t="s">
        <v>26</v>
      </c>
      <c r="F131" t="s">
        <v>13</v>
      </c>
      <c r="G131" t="s">
        <v>14</v>
      </c>
      <c r="H131">
        <v>1935</v>
      </c>
      <c r="I131">
        <v>8683128</v>
      </c>
      <c r="J131">
        <v>22.3</v>
      </c>
      <c r="AN131">
        <v>2004</v>
      </c>
      <c r="AO131">
        <v>2004</v>
      </c>
      <c r="AP131" t="s">
        <v>11</v>
      </c>
      <c r="AQ131" t="s">
        <v>12</v>
      </c>
      <c r="AR131" t="s">
        <v>25</v>
      </c>
      <c r="AS131" t="s">
        <v>26</v>
      </c>
      <c r="AT131">
        <v>176775</v>
      </c>
      <c r="AU131">
        <v>10110363</v>
      </c>
      <c r="AV131">
        <v>1748.5</v>
      </c>
    </row>
    <row r="132" spans="1:48" x14ac:dyDescent="0.35">
      <c r="A132" s="3" t="str">
        <f t="shared" ref="A132:A195" si="5">B132&amp;F132&amp;D132</f>
        <v>2005Female75-84 years</v>
      </c>
      <c r="B132">
        <v>2005</v>
      </c>
      <c r="C132">
        <v>2005</v>
      </c>
      <c r="D132" t="s">
        <v>27</v>
      </c>
      <c r="E132" t="s">
        <v>28</v>
      </c>
      <c r="F132" t="s">
        <v>11</v>
      </c>
      <c r="G132" t="s">
        <v>12</v>
      </c>
      <c r="H132">
        <v>310</v>
      </c>
      <c r="I132">
        <v>7753835</v>
      </c>
      <c r="J132">
        <v>4</v>
      </c>
      <c r="AN132">
        <v>2004</v>
      </c>
      <c r="AO132">
        <v>2004</v>
      </c>
      <c r="AP132" t="s">
        <v>11</v>
      </c>
      <c r="AQ132" t="s">
        <v>12</v>
      </c>
      <c r="AR132" t="s">
        <v>27</v>
      </c>
      <c r="AS132" t="s">
        <v>28</v>
      </c>
      <c r="AT132">
        <v>350561</v>
      </c>
      <c r="AU132">
        <v>7738742</v>
      </c>
      <c r="AV132">
        <v>4529.8999999999996</v>
      </c>
    </row>
    <row r="133" spans="1:48" x14ac:dyDescent="0.35">
      <c r="A133" s="3" t="str">
        <f t="shared" si="5"/>
        <v>2005Male75-84 years</v>
      </c>
      <c r="B133">
        <v>2005</v>
      </c>
      <c r="C133">
        <v>2005</v>
      </c>
      <c r="D133" t="s">
        <v>27</v>
      </c>
      <c r="E133" t="s">
        <v>28</v>
      </c>
      <c r="F133" t="s">
        <v>13</v>
      </c>
      <c r="G133" t="s">
        <v>14</v>
      </c>
      <c r="H133">
        <v>1884</v>
      </c>
      <c r="I133">
        <v>5320967</v>
      </c>
      <c r="J133">
        <v>35.4</v>
      </c>
      <c r="AN133">
        <v>2004</v>
      </c>
      <c r="AO133">
        <v>2004</v>
      </c>
      <c r="AP133" t="s">
        <v>11</v>
      </c>
      <c r="AQ133" t="s">
        <v>12</v>
      </c>
      <c r="AR133" t="s">
        <v>29</v>
      </c>
      <c r="AS133" t="s">
        <v>30</v>
      </c>
      <c r="AT133">
        <v>445123</v>
      </c>
      <c r="AU133">
        <v>3166584</v>
      </c>
      <c r="AV133">
        <v>14056.9</v>
      </c>
    </row>
    <row r="134" spans="1:48" x14ac:dyDescent="0.35">
      <c r="A134" s="3" t="str">
        <f t="shared" si="5"/>
        <v>2005Female85+ years</v>
      </c>
      <c r="B134">
        <v>2005</v>
      </c>
      <c r="C134">
        <v>2005</v>
      </c>
      <c r="D134" t="s">
        <v>29</v>
      </c>
      <c r="E134" t="s">
        <v>30</v>
      </c>
      <c r="F134" t="s">
        <v>11</v>
      </c>
      <c r="G134" t="s">
        <v>12</v>
      </c>
      <c r="H134">
        <v>138</v>
      </c>
      <c r="I134">
        <v>3249455</v>
      </c>
      <c r="J134">
        <v>4.2</v>
      </c>
      <c r="AN134">
        <v>2004</v>
      </c>
      <c r="AO134">
        <v>2004</v>
      </c>
      <c r="AP134" t="s">
        <v>11</v>
      </c>
      <c r="AQ134" t="s">
        <v>12</v>
      </c>
      <c r="AR134" t="s">
        <v>31</v>
      </c>
      <c r="AS134" t="s">
        <v>32</v>
      </c>
      <c r="AT134">
        <v>72</v>
      </c>
      <c r="AU134" t="s">
        <v>33</v>
      </c>
      <c r="AV134" t="s">
        <v>33</v>
      </c>
    </row>
    <row r="135" spans="1:48" x14ac:dyDescent="0.35">
      <c r="A135" s="3" t="str">
        <f t="shared" si="5"/>
        <v>2005Male85+ years</v>
      </c>
      <c r="B135">
        <v>2005</v>
      </c>
      <c r="C135">
        <v>2005</v>
      </c>
      <c r="D135" t="s">
        <v>29</v>
      </c>
      <c r="E135" t="s">
        <v>30</v>
      </c>
      <c r="F135" t="s">
        <v>13</v>
      </c>
      <c r="G135" t="s">
        <v>14</v>
      </c>
      <c r="H135">
        <v>719</v>
      </c>
      <c r="I135">
        <v>1443844</v>
      </c>
      <c r="J135">
        <v>49.8</v>
      </c>
      <c r="AN135">
        <v>2004</v>
      </c>
      <c r="AO135">
        <v>2004</v>
      </c>
      <c r="AP135" t="s">
        <v>13</v>
      </c>
      <c r="AQ135" t="s">
        <v>14</v>
      </c>
      <c r="AR135" t="s">
        <v>167</v>
      </c>
      <c r="AS135">
        <v>1</v>
      </c>
      <c r="AT135">
        <v>15718</v>
      </c>
      <c r="AU135">
        <v>2052042</v>
      </c>
      <c r="AV135">
        <v>766</v>
      </c>
    </row>
    <row r="136" spans="1:48" x14ac:dyDescent="0.35">
      <c r="A136" s="3" t="str">
        <f t="shared" si="5"/>
        <v>2005FemaleNot Stated</v>
      </c>
      <c r="B136">
        <v>2005</v>
      </c>
      <c r="C136">
        <v>2005</v>
      </c>
      <c r="D136" t="s">
        <v>31</v>
      </c>
      <c r="E136" t="s">
        <v>32</v>
      </c>
      <c r="F136" t="s">
        <v>11</v>
      </c>
      <c r="G136" t="s">
        <v>12</v>
      </c>
      <c r="H136">
        <v>1</v>
      </c>
      <c r="I136" t="s">
        <v>33</v>
      </c>
      <c r="J136" t="s">
        <v>33</v>
      </c>
      <c r="AN136">
        <v>2004</v>
      </c>
      <c r="AO136">
        <v>2004</v>
      </c>
      <c r="AP136" t="s">
        <v>13</v>
      </c>
      <c r="AQ136" t="s">
        <v>14</v>
      </c>
      <c r="AR136" t="s">
        <v>168</v>
      </c>
      <c r="AS136" s="1">
        <v>44200</v>
      </c>
      <c r="AT136">
        <v>2649</v>
      </c>
      <c r="AU136">
        <v>8058452</v>
      </c>
      <c r="AV136">
        <v>32.9</v>
      </c>
    </row>
    <row r="137" spans="1:48" x14ac:dyDescent="0.35">
      <c r="A137" s="3" t="str">
        <f t="shared" si="5"/>
        <v>2005MaleNot Stated</v>
      </c>
      <c r="B137">
        <v>2005</v>
      </c>
      <c r="C137">
        <v>2005</v>
      </c>
      <c r="D137" t="s">
        <v>31</v>
      </c>
      <c r="E137" t="s">
        <v>32</v>
      </c>
      <c r="F137" t="s">
        <v>13</v>
      </c>
      <c r="G137" t="s">
        <v>14</v>
      </c>
      <c r="H137">
        <v>7</v>
      </c>
      <c r="I137" t="s">
        <v>33</v>
      </c>
      <c r="J137" t="s">
        <v>33</v>
      </c>
      <c r="AN137">
        <v>2004</v>
      </c>
      <c r="AO137">
        <v>2004</v>
      </c>
      <c r="AP137" t="s">
        <v>13</v>
      </c>
      <c r="AQ137" t="s">
        <v>14</v>
      </c>
      <c r="AR137" t="s">
        <v>10</v>
      </c>
      <c r="AS137" s="1">
        <v>44330</v>
      </c>
      <c r="AT137">
        <v>3999</v>
      </c>
      <c r="AU137">
        <v>20918980</v>
      </c>
      <c r="AV137">
        <v>19.100000000000001</v>
      </c>
    </row>
    <row r="138" spans="1:48" x14ac:dyDescent="0.35">
      <c r="A138" s="3" t="str">
        <f t="shared" si="5"/>
        <v>2006Female5-14 years</v>
      </c>
      <c r="B138">
        <v>2006</v>
      </c>
      <c r="C138">
        <v>2006</v>
      </c>
      <c r="D138" t="s">
        <v>10</v>
      </c>
      <c r="E138" s="1">
        <v>44330</v>
      </c>
      <c r="F138" t="s">
        <v>11</v>
      </c>
      <c r="G138" t="s">
        <v>12</v>
      </c>
      <c r="H138">
        <v>66</v>
      </c>
      <c r="I138">
        <v>19817117</v>
      </c>
      <c r="J138">
        <v>0.3</v>
      </c>
      <c r="AN138">
        <v>2004</v>
      </c>
      <c r="AO138">
        <v>2004</v>
      </c>
      <c r="AP138" t="s">
        <v>13</v>
      </c>
      <c r="AQ138" t="s">
        <v>14</v>
      </c>
      <c r="AR138" t="s">
        <v>15</v>
      </c>
      <c r="AS138" t="s">
        <v>16</v>
      </c>
      <c r="AT138">
        <v>24587</v>
      </c>
      <c r="AU138">
        <v>21514678</v>
      </c>
      <c r="AV138">
        <v>114.3</v>
      </c>
    </row>
    <row r="139" spans="1:48" x14ac:dyDescent="0.35">
      <c r="A139" s="3" t="str">
        <f t="shared" si="5"/>
        <v>2006Male5-14 years</v>
      </c>
      <c r="B139">
        <v>2006</v>
      </c>
      <c r="C139">
        <v>2006</v>
      </c>
      <c r="D139" t="s">
        <v>10</v>
      </c>
      <c r="E139" s="1">
        <v>44330</v>
      </c>
      <c r="F139" t="s">
        <v>13</v>
      </c>
      <c r="G139" t="s">
        <v>14</v>
      </c>
      <c r="H139">
        <v>153</v>
      </c>
      <c r="I139">
        <v>20760709</v>
      </c>
      <c r="J139">
        <v>0.7</v>
      </c>
      <c r="AN139">
        <v>2004</v>
      </c>
      <c r="AO139">
        <v>2004</v>
      </c>
      <c r="AP139" t="s">
        <v>13</v>
      </c>
      <c r="AQ139" t="s">
        <v>14</v>
      </c>
      <c r="AR139" t="s">
        <v>17</v>
      </c>
      <c r="AS139" t="s">
        <v>18</v>
      </c>
      <c r="AT139">
        <v>28359</v>
      </c>
      <c r="AU139">
        <v>19746331</v>
      </c>
      <c r="AV139">
        <v>143.6</v>
      </c>
    </row>
    <row r="140" spans="1:48" x14ac:dyDescent="0.35">
      <c r="A140" s="3" t="str">
        <f t="shared" si="5"/>
        <v>2006Female15-24 years</v>
      </c>
      <c r="B140">
        <v>2006</v>
      </c>
      <c r="C140">
        <v>2006</v>
      </c>
      <c r="D140" t="s">
        <v>15</v>
      </c>
      <c r="E140" t="s">
        <v>16</v>
      </c>
      <c r="F140" t="s">
        <v>11</v>
      </c>
      <c r="G140" t="s">
        <v>12</v>
      </c>
      <c r="H140">
        <v>659</v>
      </c>
      <c r="I140">
        <v>20836077</v>
      </c>
      <c r="J140">
        <v>3.2</v>
      </c>
      <c r="AN140">
        <v>2004</v>
      </c>
      <c r="AO140">
        <v>2004</v>
      </c>
      <c r="AP140" t="s">
        <v>13</v>
      </c>
      <c r="AQ140" t="s">
        <v>14</v>
      </c>
      <c r="AR140" t="s">
        <v>19</v>
      </c>
      <c r="AS140" t="s">
        <v>20</v>
      </c>
      <c r="AT140">
        <v>53677</v>
      </c>
      <c r="AU140">
        <v>21784541</v>
      </c>
      <c r="AV140">
        <v>246.4</v>
      </c>
    </row>
    <row r="141" spans="1:48" x14ac:dyDescent="0.35">
      <c r="A141" s="3" t="str">
        <f t="shared" si="5"/>
        <v>2006Male15-24 years</v>
      </c>
      <c r="B141">
        <v>2006</v>
      </c>
      <c r="C141">
        <v>2006</v>
      </c>
      <c r="D141" t="s">
        <v>15</v>
      </c>
      <c r="E141" t="s">
        <v>16</v>
      </c>
      <c r="F141" t="s">
        <v>13</v>
      </c>
      <c r="G141" t="s">
        <v>14</v>
      </c>
      <c r="H141">
        <v>3513</v>
      </c>
      <c r="I141">
        <v>22007767</v>
      </c>
      <c r="J141">
        <v>16</v>
      </c>
      <c r="AN141">
        <v>2004</v>
      </c>
      <c r="AO141">
        <v>2004</v>
      </c>
      <c r="AP141" t="s">
        <v>13</v>
      </c>
      <c r="AQ141" t="s">
        <v>14</v>
      </c>
      <c r="AR141" t="s">
        <v>21</v>
      </c>
      <c r="AS141" t="s">
        <v>22</v>
      </c>
      <c r="AT141">
        <v>111163</v>
      </c>
      <c r="AU141">
        <v>20445801</v>
      </c>
      <c r="AV141">
        <v>543.70000000000005</v>
      </c>
    </row>
    <row r="142" spans="1:48" x14ac:dyDescent="0.35">
      <c r="A142" s="3" t="str">
        <f t="shared" si="5"/>
        <v>2006Female25-34 years</v>
      </c>
      <c r="B142">
        <v>2006</v>
      </c>
      <c r="C142">
        <v>2006</v>
      </c>
      <c r="D142" t="s">
        <v>17</v>
      </c>
      <c r="E142" t="s">
        <v>18</v>
      </c>
      <c r="F142" t="s">
        <v>11</v>
      </c>
      <c r="G142" t="s">
        <v>12</v>
      </c>
      <c r="H142">
        <v>927</v>
      </c>
      <c r="I142">
        <v>19626340</v>
      </c>
      <c r="J142">
        <v>4.7</v>
      </c>
      <c r="AN142">
        <v>2004</v>
      </c>
      <c r="AO142">
        <v>2004</v>
      </c>
      <c r="AP142" t="s">
        <v>13</v>
      </c>
      <c r="AQ142" t="s">
        <v>14</v>
      </c>
      <c r="AR142" t="s">
        <v>23</v>
      </c>
      <c r="AS142" t="s">
        <v>24</v>
      </c>
      <c r="AT142">
        <v>158032</v>
      </c>
      <c r="AU142">
        <v>14119557</v>
      </c>
      <c r="AV142">
        <v>1119.2</v>
      </c>
    </row>
    <row r="143" spans="1:48" x14ac:dyDescent="0.35">
      <c r="A143" s="3" t="str">
        <f t="shared" si="5"/>
        <v>2006Male25-34 years</v>
      </c>
      <c r="B143">
        <v>2006</v>
      </c>
      <c r="C143">
        <v>2006</v>
      </c>
      <c r="D143" t="s">
        <v>17</v>
      </c>
      <c r="E143" t="s">
        <v>18</v>
      </c>
      <c r="F143" t="s">
        <v>13</v>
      </c>
      <c r="G143" t="s">
        <v>14</v>
      </c>
      <c r="H143">
        <v>4039</v>
      </c>
      <c r="I143">
        <v>19768839</v>
      </c>
      <c r="J143">
        <v>20.399999999999999</v>
      </c>
      <c r="AN143">
        <v>2004</v>
      </c>
      <c r="AO143">
        <v>2004</v>
      </c>
      <c r="AP143" t="s">
        <v>13</v>
      </c>
      <c r="AQ143" t="s">
        <v>14</v>
      </c>
      <c r="AR143" t="s">
        <v>25</v>
      </c>
      <c r="AS143" t="s">
        <v>26</v>
      </c>
      <c r="AT143">
        <v>222891</v>
      </c>
      <c r="AU143">
        <v>8557170</v>
      </c>
      <c r="AV143">
        <v>2604.6999999999998</v>
      </c>
    </row>
    <row r="144" spans="1:48" x14ac:dyDescent="0.35">
      <c r="A144" s="3" t="str">
        <f t="shared" si="5"/>
        <v>2006Female35-44 years</v>
      </c>
      <c r="B144">
        <v>2006</v>
      </c>
      <c r="C144">
        <v>2006</v>
      </c>
      <c r="D144" t="s">
        <v>19</v>
      </c>
      <c r="E144" t="s">
        <v>20</v>
      </c>
      <c r="F144" t="s">
        <v>11</v>
      </c>
      <c r="G144" t="s">
        <v>12</v>
      </c>
      <c r="H144">
        <v>1520</v>
      </c>
      <c r="I144">
        <v>21727611</v>
      </c>
      <c r="J144">
        <v>7</v>
      </c>
      <c r="AN144">
        <v>2004</v>
      </c>
      <c r="AO144">
        <v>2004</v>
      </c>
      <c r="AP144" t="s">
        <v>13</v>
      </c>
      <c r="AQ144" t="s">
        <v>14</v>
      </c>
      <c r="AR144" t="s">
        <v>27</v>
      </c>
      <c r="AS144" t="s">
        <v>28</v>
      </c>
      <c r="AT144">
        <v>333669</v>
      </c>
      <c r="AU144">
        <v>5251161</v>
      </c>
      <c r="AV144">
        <v>6354.2</v>
      </c>
    </row>
    <row r="145" spans="1:48" x14ac:dyDescent="0.35">
      <c r="A145" s="3" t="str">
        <f t="shared" si="5"/>
        <v>2006Male35-44 years</v>
      </c>
      <c r="B145">
        <v>2006</v>
      </c>
      <c r="C145">
        <v>2006</v>
      </c>
      <c r="D145" t="s">
        <v>19</v>
      </c>
      <c r="E145" t="s">
        <v>20</v>
      </c>
      <c r="F145" t="s">
        <v>13</v>
      </c>
      <c r="G145" t="s">
        <v>14</v>
      </c>
      <c r="H145">
        <v>5055</v>
      </c>
      <c r="I145">
        <v>21516190</v>
      </c>
      <c r="J145">
        <v>23.5</v>
      </c>
      <c r="AN145">
        <v>2004</v>
      </c>
      <c r="AO145">
        <v>2004</v>
      </c>
      <c r="AP145" t="s">
        <v>13</v>
      </c>
      <c r="AQ145" t="s">
        <v>14</v>
      </c>
      <c r="AR145" t="s">
        <v>29</v>
      </c>
      <c r="AS145" t="s">
        <v>30</v>
      </c>
      <c r="AT145">
        <v>226650</v>
      </c>
      <c r="AU145">
        <v>1379299</v>
      </c>
      <c r="AV145">
        <v>16432.3</v>
      </c>
    </row>
    <row r="146" spans="1:48" x14ac:dyDescent="0.35">
      <c r="A146" s="3" t="str">
        <f t="shared" si="5"/>
        <v>2006Female45-54 years</v>
      </c>
      <c r="B146">
        <v>2006</v>
      </c>
      <c r="C146">
        <v>2006</v>
      </c>
      <c r="D146" t="s">
        <v>21</v>
      </c>
      <c r="E146" t="s">
        <v>22</v>
      </c>
      <c r="F146" t="s">
        <v>11</v>
      </c>
      <c r="G146" t="s">
        <v>12</v>
      </c>
      <c r="H146">
        <v>1846</v>
      </c>
      <c r="I146">
        <v>22011575</v>
      </c>
      <c r="J146">
        <v>8.4</v>
      </c>
      <c r="AN146">
        <v>2004</v>
      </c>
      <c r="AO146">
        <v>2004</v>
      </c>
      <c r="AP146" t="s">
        <v>13</v>
      </c>
      <c r="AQ146" t="s">
        <v>14</v>
      </c>
      <c r="AR146" t="s">
        <v>31</v>
      </c>
      <c r="AS146" t="s">
        <v>32</v>
      </c>
      <c r="AT146">
        <v>274</v>
      </c>
      <c r="AU146" t="s">
        <v>33</v>
      </c>
      <c r="AV146" t="s">
        <v>33</v>
      </c>
    </row>
    <row r="147" spans="1:48" x14ac:dyDescent="0.35">
      <c r="A147" s="3" t="str">
        <f t="shared" si="5"/>
        <v>2006Male45-54 years</v>
      </c>
      <c r="B147">
        <v>2006</v>
      </c>
      <c r="C147">
        <v>2006</v>
      </c>
      <c r="D147" t="s">
        <v>21</v>
      </c>
      <c r="E147" t="s">
        <v>22</v>
      </c>
      <c r="F147" t="s">
        <v>13</v>
      </c>
      <c r="G147" t="s">
        <v>14</v>
      </c>
      <c r="H147">
        <v>5558</v>
      </c>
      <c r="I147">
        <v>21274584</v>
      </c>
      <c r="J147">
        <v>26.1</v>
      </c>
      <c r="AN147">
        <v>2005</v>
      </c>
      <c r="AO147">
        <v>2005</v>
      </c>
      <c r="AP147" t="s">
        <v>11</v>
      </c>
      <c r="AQ147" t="s">
        <v>12</v>
      </c>
      <c r="AR147" t="s">
        <v>167</v>
      </c>
      <c r="AS147">
        <v>1</v>
      </c>
      <c r="AT147">
        <v>12422</v>
      </c>
      <c r="AU147">
        <v>1956682</v>
      </c>
      <c r="AV147">
        <v>634.9</v>
      </c>
    </row>
    <row r="148" spans="1:48" x14ac:dyDescent="0.35">
      <c r="A148" s="3" t="str">
        <f t="shared" si="5"/>
        <v>2006Female55-64 years</v>
      </c>
      <c r="B148">
        <v>2006</v>
      </c>
      <c r="C148">
        <v>2006</v>
      </c>
      <c r="D148" t="s">
        <v>23</v>
      </c>
      <c r="E148" t="s">
        <v>24</v>
      </c>
      <c r="F148" t="s">
        <v>11</v>
      </c>
      <c r="G148" t="s">
        <v>12</v>
      </c>
      <c r="H148">
        <v>1116</v>
      </c>
      <c r="I148">
        <v>16532054</v>
      </c>
      <c r="J148">
        <v>6.8</v>
      </c>
      <c r="AN148">
        <v>2005</v>
      </c>
      <c r="AO148">
        <v>2005</v>
      </c>
      <c r="AP148" t="s">
        <v>11</v>
      </c>
      <c r="AQ148" t="s">
        <v>12</v>
      </c>
      <c r="AR148" t="s">
        <v>168</v>
      </c>
      <c r="AS148" s="1">
        <v>44200</v>
      </c>
      <c r="AT148">
        <v>1991</v>
      </c>
      <c r="AU148">
        <v>7785123</v>
      </c>
      <c r="AV148">
        <v>25.6</v>
      </c>
    </row>
    <row r="149" spans="1:48" x14ac:dyDescent="0.35">
      <c r="A149" s="3" t="str">
        <f t="shared" si="5"/>
        <v>2006Male55-64 years</v>
      </c>
      <c r="B149">
        <v>2006</v>
      </c>
      <c r="C149">
        <v>2006</v>
      </c>
      <c r="D149" t="s">
        <v>23</v>
      </c>
      <c r="E149" t="s">
        <v>24</v>
      </c>
      <c r="F149" t="s">
        <v>13</v>
      </c>
      <c r="G149" t="s">
        <v>14</v>
      </c>
      <c r="H149">
        <v>3453</v>
      </c>
      <c r="I149">
        <v>15398059</v>
      </c>
      <c r="J149">
        <v>22.4</v>
      </c>
      <c r="AN149">
        <v>2005</v>
      </c>
      <c r="AO149">
        <v>2005</v>
      </c>
      <c r="AP149" t="s">
        <v>11</v>
      </c>
      <c r="AQ149" t="s">
        <v>12</v>
      </c>
      <c r="AR149" t="s">
        <v>10</v>
      </c>
      <c r="AS149" s="1">
        <v>44330</v>
      </c>
      <c r="AT149">
        <v>2749</v>
      </c>
      <c r="AU149">
        <v>19822282</v>
      </c>
      <c r="AV149">
        <v>13.9</v>
      </c>
    </row>
    <row r="150" spans="1:48" x14ac:dyDescent="0.35">
      <c r="A150" s="3" t="str">
        <f t="shared" si="5"/>
        <v>2006Female65-74 years</v>
      </c>
      <c r="B150">
        <v>2006</v>
      </c>
      <c r="C150">
        <v>2006</v>
      </c>
      <c r="D150" t="s">
        <v>25</v>
      </c>
      <c r="E150" t="s">
        <v>26</v>
      </c>
      <c r="F150" t="s">
        <v>11</v>
      </c>
      <c r="G150" t="s">
        <v>12</v>
      </c>
      <c r="H150">
        <v>414</v>
      </c>
      <c r="I150">
        <v>10350638</v>
      </c>
      <c r="J150">
        <v>4</v>
      </c>
      <c r="AN150">
        <v>2005</v>
      </c>
      <c r="AO150">
        <v>2005</v>
      </c>
      <c r="AP150" t="s">
        <v>11</v>
      </c>
      <c r="AQ150" t="s">
        <v>12</v>
      </c>
      <c r="AR150" t="s">
        <v>15</v>
      </c>
      <c r="AS150" t="s">
        <v>16</v>
      </c>
      <c r="AT150">
        <v>8725</v>
      </c>
      <c r="AU150">
        <v>20657595</v>
      </c>
      <c r="AV150">
        <v>42.2</v>
      </c>
    </row>
    <row r="151" spans="1:48" x14ac:dyDescent="0.35">
      <c r="A151" s="3" t="str">
        <f t="shared" si="5"/>
        <v>2006Male65-74 years</v>
      </c>
      <c r="B151">
        <v>2006</v>
      </c>
      <c r="C151">
        <v>2006</v>
      </c>
      <c r="D151" t="s">
        <v>25</v>
      </c>
      <c r="E151" t="s">
        <v>26</v>
      </c>
      <c r="F151" t="s">
        <v>13</v>
      </c>
      <c r="G151" t="s">
        <v>14</v>
      </c>
      <c r="H151">
        <v>1961</v>
      </c>
      <c r="I151">
        <v>8852389</v>
      </c>
      <c r="J151">
        <v>22.2</v>
      </c>
      <c r="AN151">
        <v>2005</v>
      </c>
      <c r="AO151">
        <v>2005</v>
      </c>
      <c r="AP151" t="s">
        <v>11</v>
      </c>
      <c r="AQ151" t="s">
        <v>12</v>
      </c>
      <c r="AR151" t="s">
        <v>17</v>
      </c>
      <c r="AS151" t="s">
        <v>18</v>
      </c>
      <c r="AT151">
        <v>12642</v>
      </c>
      <c r="AU151">
        <v>19547698</v>
      </c>
      <c r="AV151">
        <v>64.7</v>
      </c>
    </row>
    <row r="152" spans="1:48" x14ac:dyDescent="0.35">
      <c r="A152" s="3" t="str">
        <f t="shared" si="5"/>
        <v>2006Female75-84 years</v>
      </c>
      <c r="B152">
        <v>2006</v>
      </c>
      <c r="C152">
        <v>2006</v>
      </c>
      <c r="D152" t="s">
        <v>27</v>
      </c>
      <c r="E152" t="s">
        <v>28</v>
      </c>
      <c r="F152" t="s">
        <v>11</v>
      </c>
      <c r="G152" t="s">
        <v>12</v>
      </c>
      <c r="H152">
        <v>309</v>
      </c>
      <c r="I152">
        <v>7732685</v>
      </c>
      <c r="J152">
        <v>4</v>
      </c>
      <c r="AN152">
        <v>2005</v>
      </c>
      <c r="AO152">
        <v>2005</v>
      </c>
      <c r="AP152" t="s">
        <v>11</v>
      </c>
      <c r="AQ152" t="s">
        <v>12</v>
      </c>
      <c r="AR152" t="s">
        <v>19</v>
      </c>
      <c r="AS152" t="s">
        <v>20</v>
      </c>
      <c r="AT152">
        <v>31476</v>
      </c>
      <c r="AU152">
        <v>21865343</v>
      </c>
      <c r="AV152">
        <v>144</v>
      </c>
    </row>
    <row r="153" spans="1:48" x14ac:dyDescent="0.35">
      <c r="A153" s="3" t="str">
        <f t="shared" si="5"/>
        <v>2006Male75-84 years</v>
      </c>
      <c r="B153">
        <v>2006</v>
      </c>
      <c r="C153">
        <v>2006</v>
      </c>
      <c r="D153" t="s">
        <v>27</v>
      </c>
      <c r="E153" t="s">
        <v>28</v>
      </c>
      <c r="F153" t="s">
        <v>13</v>
      </c>
      <c r="G153" t="s">
        <v>14</v>
      </c>
      <c r="H153">
        <v>1765</v>
      </c>
      <c r="I153">
        <v>5362466</v>
      </c>
      <c r="J153">
        <v>32.9</v>
      </c>
      <c r="AN153">
        <v>2005</v>
      </c>
      <c r="AO153">
        <v>2005</v>
      </c>
      <c r="AP153" t="s">
        <v>11</v>
      </c>
      <c r="AQ153" t="s">
        <v>12</v>
      </c>
      <c r="AR153" t="s">
        <v>21</v>
      </c>
      <c r="AS153" t="s">
        <v>22</v>
      </c>
      <c r="AT153">
        <v>69058</v>
      </c>
      <c r="AU153">
        <v>21614529</v>
      </c>
      <c r="AV153">
        <v>319.5</v>
      </c>
    </row>
    <row r="154" spans="1:48" x14ac:dyDescent="0.35">
      <c r="A154" s="3" t="str">
        <f t="shared" si="5"/>
        <v>2006Female85+ years</v>
      </c>
      <c r="B154">
        <v>2006</v>
      </c>
      <c r="C154">
        <v>2006</v>
      </c>
      <c r="D154" t="s">
        <v>29</v>
      </c>
      <c r="E154" t="s">
        <v>30</v>
      </c>
      <c r="F154" t="s">
        <v>11</v>
      </c>
      <c r="G154" t="s">
        <v>12</v>
      </c>
      <c r="H154">
        <v>110</v>
      </c>
      <c r="I154">
        <v>3347539</v>
      </c>
      <c r="J154">
        <v>3.3</v>
      </c>
      <c r="AN154">
        <v>2005</v>
      </c>
      <c r="AO154">
        <v>2005</v>
      </c>
      <c r="AP154" t="s">
        <v>11</v>
      </c>
      <c r="AQ154" t="s">
        <v>12</v>
      </c>
      <c r="AR154" t="s">
        <v>23</v>
      </c>
      <c r="AS154" t="s">
        <v>24</v>
      </c>
      <c r="AT154">
        <v>109872</v>
      </c>
      <c r="AU154">
        <v>15868410</v>
      </c>
      <c r="AV154">
        <v>692.4</v>
      </c>
    </row>
    <row r="155" spans="1:48" x14ac:dyDescent="0.35">
      <c r="A155" s="3" t="str">
        <f t="shared" si="5"/>
        <v>2006Male85+ years</v>
      </c>
      <c r="B155">
        <v>2006</v>
      </c>
      <c r="C155">
        <v>2006</v>
      </c>
      <c r="D155" t="s">
        <v>29</v>
      </c>
      <c r="E155" t="s">
        <v>30</v>
      </c>
      <c r="F155" t="s">
        <v>13</v>
      </c>
      <c r="G155" t="s">
        <v>14</v>
      </c>
      <c r="H155">
        <v>728</v>
      </c>
      <c r="I155">
        <v>1518390</v>
      </c>
      <c r="J155">
        <v>47.9</v>
      </c>
      <c r="AN155">
        <v>2005</v>
      </c>
      <c r="AO155">
        <v>2005</v>
      </c>
      <c r="AP155" t="s">
        <v>11</v>
      </c>
      <c r="AQ155" t="s">
        <v>12</v>
      </c>
      <c r="AR155" t="s">
        <v>25</v>
      </c>
      <c r="AS155" t="s">
        <v>26</v>
      </c>
      <c r="AT155">
        <v>175548</v>
      </c>
      <c r="AU155">
        <v>10198569</v>
      </c>
      <c r="AV155">
        <v>1721.3</v>
      </c>
    </row>
    <row r="156" spans="1:48" x14ac:dyDescent="0.35">
      <c r="A156" s="3" t="str">
        <f t="shared" si="5"/>
        <v>2006MaleNot Stated</v>
      </c>
      <c r="B156">
        <v>2006</v>
      </c>
      <c r="C156">
        <v>2006</v>
      </c>
      <c r="D156" t="s">
        <v>31</v>
      </c>
      <c r="E156" t="s">
        <v>32</v>
      </c>
      <c r="F156" t="s">
        <v>13</v>
      </c>
      <c r="G156" t="s">
        <v>14</v>
      </c>
      <c r="H156">
        <v>8</v>
      </c>
      <c r="I156" t="s">
        <v>33</v>
      </c>
      <c r="J156" t="s">
        <v>33</v>
      </c>
      <c r="AN156">
        <v>2005</v>
      </c>
      <c r="AO156">
        <v>2005</v>
      </c>
      <c r="AP156" t="s">
        <v>11</v>
      </c>
      <c r="AQ156" t="s">
        <v>12</v>
      </c>
      <c r="AR156" t="s">
        <v>27</v>
      </c>
      <c r="AS156" t="s">
        <v>28</v>
      </c>
      <c r="AT156">
        <v>351430</v>
      </c>
      <c r="AU156">
        <v>7753835</v>
      </c>
      <c r="AV156">
        <v>4532.3</v>
      </c>
    </row>
    <row r="157" spans="1:48" x14ac:dyDescent="0.35">
      <c r="A157" s="3" t="str">
        <f t="shared" si="5"/>
        <v>2007Female5-14 years</v>
      </c>
      <c r="B157">
        <v>2007</v>
      </c>
      <c r="C157">
        <v>2007</v>
      </c>
      <c r="D157" t="s">
        <v>10</v>
      </c>
      <c r="E157" s="1">
        <v>44330</v>
      </c>
      <c r="F157" t="s">
        <v>11</v>
      </c>
      <c r="G157" t="s">
        <v>12</v>
      </c>
      <c r="H157">
        <v>53</v>
      </c>
      <c r="I157">
        <v>19810765</v>
      </c>
      <c r="J157">
        <v>0.3</v>
      </c>
      <c r="AN157">
        <v>2005</v>
      </c>
      <c r="AO157">
        <v>2005</v>
      </c>
      <c r="AP157" t="s">
        <v>11</v>
      </c>
      <c r="AQ157" t="s">
        <v>12</v>
      </c>
      <c r="AR157" t="s">
        <v>29</v>
      </c>
      <c r="AS157" t="s">
        <v>30</v>
      </c>
      <c r="AT157">
        <v>464373</v>
      </c>
      <c r="AU157">
        <v>3249455</v>
      </c>
      <c r="AV157">
        <v>14290.8</v>
      </c>
    </row>
    <row r="158" spans="1:48" x14ac:dyDescent="0.35">
      <c r="A158" s="3" t="str">
        <f t="shared" si="5"/>
        <v>2007Male5-14 years</v>
      </c>
      <c r="B158">
        <v>2007</v>
      </c>
      <c r="C158">
        <v>2007</v>
      </c>
      <c r="D158" t="s">
        <v>10</v>
      </c>
      <c r="E158" s="1">
        <v>44330</v>
      </c>
      <c r="F158" t="s">
        <v>13</v>
      </c>
      <c r="G158" t="s">
        <v>14</v>
      </c>
      <c r="H158">
        <v>130</v>
      </c>
      <c r="I158">
        <v>20744888</v>
      </c>
      <c r="J158">
        <v>0.6</v>
      </c>
      <c r="AN158">
        <v>2005</v>
      </c>
      <c r="AO158">
        <v>2005</v>
      </c>
      <c r="AP158" t="s">
        <v>11</v>
      </c>
      <c r="AQ158" t="s">
        <v>12</v>
      </c>
      <c r="AR158" t="s">
        <v>31</v>
      </c>
      <c r="AS158" t="s">
        <v>32</v>
      </c>
      <c r="AT158">
        <v>56</v>
      </c>
      <c r="AU158" t="s">
        <v>33</v>
      </c>
      <c r="AV158" t="s">
        <v>33</v>
      </c>
    </row>
    <row r="159" spans="1:48" x14ac:dyDescent="0.35">
      <c r="A159" s="3" t="str">
        <f t="shared" si="5"/>
        <v>2007Female15-24 years</v>
      </c>
      <c r="B159">
        <v>2007</v>
      </c>
      <c r="C159">
        <v>2007</v>
      </c>
      <c r="D159" t="s">
        <v>15</v>
      </c>
      <c r="E159" t="s">
        <v>16</v>
      </c>
      <c r="F159" t="s">
        <v>11</v>
      </c>
      <c r="G159" t="s">
        <v>12</v>
      </c>
      <c r="H159">
        <v>659</v>
      </c>
      <c r="I159">
        <v>21001489</v>
      </c>
      <c r="J159">
        <v>3.1</v>
      </c>
      <c r="AN159">
        <v>2005</v>
      </c>
      <c r="AO159">
        <v>2005</v>
      </c>
      <c r="AP159" t="s">
        <v>13</v>
      </c>
      <c r="AQ159" t="s">
        <v>14</v>
      </c>
      <c r="AR159" t="s">
        <v>167</v>
      </c>
      <c r="AS159">
        <v>1</v>
      </c>
      <c r="AT159">
        <v>16018</v>
      </c>
      <c r="AU159">
        <v>2047711</v>
      </c>
      <c r="AV159">
        <v>782.2</v>
      </c>
    </row>
    <row r="160" spans="1:48" x14ac:dyDescent="0.35">
      <c r="A160" s="3" t="str">
        <f t="shared" si="5"/>
        <v>2007Male15-24 years</v>
      </c>
      <c r="B160">
        <v>2007</v>
      </c>
      <c r="C160">
        <v>2007</v>
      </c>
      <c r="D160" t="s">
        <v>15</v>
      </c>
      <c r="E160" t="s">
        <v>16</v>
      </c>
      <c r="F160" t="s">
        <v>13</v>
      </c>
      <c r="G160" t="s">
        <v>14</v>
      </c>
      <c r="H160">
        <v>3471</v>
      </c>
      <c r="I160">
        <v>22144326</v>
      </c>
      <c r="J160">
        <v>15.7</v>
      </c>
      <c r="AN160">
        <v>2005</v>
      </c>
      <c r="AO160">
        <v>2005</v>
      </c>
      <c r="AP160" t="s">
        <v>13</v>
      </c>
      <c r="AQ160" t="s">
        <v>14</v>
      </c>
      <c r="AR160" t="s">
        <v>168</v>
      </c>
      <c r="AS160" s="1">
        <v>44200</v>
      </c>
      <c r="AT160">
        <v>2765</v>
      </c>
      <c r="AU160">
        <v>8127884</v>
      </c>
      <c r="AV160">
        <v>34</v>
      </c>
    </row>
    <row r="161" spans="1:48" x14ac:dyDescent="0.35">
      <c r="A161" s="3" t="str">
        <f t="shared" si="5"/>
        <v>2007Female25-34 years</v>
      </c>
      <c r="B161">
        <v>2007</v>
      </c>
      <c r="C161">
        <v>2007</v>
      </c>
      <c r="D161" t="s">
        <v>17</v>
      </c>
      <c r="E161" t="s">
        <v>18</v>
      </c>
      <c r="F161" t="s">
        <v>11</v>
      </c>
      <c r="G161" t="s">
        <v>12</v>
      </c>
      <c r="H161">
        <v>994</v>
      </c>
      <c r="I161">
        <v>19788593</v>
      </c>
      <c r="J161">
        <v>5</v>
      </c>
      <c r="AN161">
        <v>2005</v>
      </c>
      <c r="AO161">
        <v>2005</v>
      </c>
      <c r="AP161" t="s">
        <v>13</v>
      </c>
      <c r="AQ161" t="s">
        <v>14</v>
      </c>
      <c r="AR161" t="s">
        <v>10</v>
      </c>
      <c r="AS161" s="1">
        <v>44330</v>
      </c>
      <c r="AT161">
        <v>3853</v>
      </c>
      <c r="AU161">
        <v>20779364</v>
      </c>
      <c r="AV161">
        <v>18.5</v>
      </c>
    </row>
    <row r="162" spans="1:48" x14ac:dyDescent="0.35">
      <c r="A162" s="3" t="str">
        <f t="shared" si="5"/>
        <v>2007Male25-34 years</v>
      </c>
      <c r="B162">
        <v>2007</v>
      </c>
      <c r="C162">
        <v>2007</v>
      </c>
      <c r="D162" t="s">
        <v>17</v>
      </c>
      <c r="E162" t="s">
        <v>18</v>
      </c>
      <c r="F162" t="s">
        <v>13</v>
      </c>
      <c r="G162" t="s">
        <v>14</v>
      </c>
      <c r="H162">
        <v>4275</v>
      </c>
      <c r="I162">
        <v>19924870</v>
      </c>
      <c r="J162">
        <v>21.5</v>
      </c>
      <c r="AN162">
        <v>2005</v>
      </c>
      <c r="AO162">
        <v>2005</v>
      </c>
      <c r="AP162" t="s">
        <v>13</v>
      </c>
      <c r="AQ162" t="s">
        <v>14</v>
      </c>
      <c r="AR162" t="s">
        <v>15</v>
      </c>
      <c r="AS162" t="s">
        <v>16</v>
      </c>
      <c r="AT162">
        <v>25509</v>
      </c>
      <c r="AU162">
        <v>21788574</v>
      </c>
      <c r="AV162">
        <v>117.1</v>
      </c>
    </row>
    <row r="163" spans="1:48" x14ac:dyDescent="0.35">
      <c r="A163" s="3" t="str">
        <f t="shared" si="5"/>
        <v>2007Female35-44 years</v>
      </c>
      <c r="B163">
        <v>2007</v>
      </c>
      <c r="C163">
        <v>2007</v>
      </c>
      <c r="D163" t="s">
        <v>19</v>
      </c>
      <c r="E163" t="s">
        <v>20</v>
      </c>
      <c r="F163" t="s">
        <v>11</v>
      </c>
      <c r="G163" t="s">
        <v>12</v>
      </c>
      <c r="H163">
        <v>1568</v>
      </c>
      <c r="I163">
        <v>21502002</v>
      </c>
      <c r="J163">
        <v>7.3</v>
      </c>
      <c r="AN163">
        <v>2005</v>
      </c>
      <c r="AO163">
        <v>2005</v>
      </c>
      <c r="AP163" t="s">
        <v>13</v>
      </c>
      <c r="AQ163" t="s">
        <v>14</v>
      </c>
      <c r="AR163" t="s">
        <v>17</v>
      </c>
      <c r="AS163" t="s">
        <v>18</v>
      </c>
      <c r="AT163">
        <v>29283</v>
      </c>
      <c r="AU163">
        <v>19710949</v>
      </c>
      <c r="AV163">
        <v>148.6</v>
      </c>
    </row>
    <row r="164" spans="1:48" x14ac:dyDescent="0.35">
      <c r="A164" s="3" t="str">
        <f t="shared" si="5"/>
        <v>2007Male35-44 years</v>
      </c>
      <c r="B164">
        <v>2007</v>
      </c>
      <c r="C164">
        <v>2007</v>
      </c>
      <c r="D164" t="s">
        <v>19</v>
      </c>
      <c r="E164" t="s">
        <v>20</v>
      </c>
      <c r="F164" t="s">
        <v>13</v>
      </c>
      <c r="G164" t="s">
        <v>14</v>
      </c>
      <c r="H164">
        <v>5144</v>
      </c>
      <c r="I164">
        <v>21294228</v>
      </c>
      <c r="J164">
        <v>24.2</v>
      </c>
      <c r="AN164">
        <v>2005</v>
      </c>
      <c r="AO164">
        <v>2005</v>
      </c>
      <c r="AP164" t="s">
        <v>13</v>
      </c>
      <c r="AQ164" t="s">
        <v>14</v>
      </c>
      <c r="AR164" t="s">
        <v>19</v>
      </c>
      <c r="AS164" t="s">
        <v>20</v>
      </c>
      <c r="AT164">
        <v>53309</v>
      </c>
      <c r="AU164">
        <v>21640195</v>
      </c>
      <c r="AV164">
        <v>246.3</v>
      </c>
    </row>
    <row r="165" spans="1:48" x14ac:dyDescent="0.35">
      <c r="A165" s="3" t="str">
        <f t="shared" si="5"/>
        <v>2007Female45-54 years</v>
      </c>
      <c r="B165">
        <v>2007</v>
      </c>
      <c r="C165">
        <v>2007</v>
      </c>
      <c r="D165" t="s">
        <v>21</v>
      </c>
      <c r="E165" t="s">
        <v>22</v>
      </c>
      <c r="F165" t="s">
        <v>11</v>
      </c>
      <c r="G165" t="s">
        <v>12</v>
      </c>
      <c r="H165">
        <v>1945</v>
      </c>
      <c r="I165">
        <v>22337962</v>
      </c>
      <c r="J165">
        <v>8.6999999999999993</v>
      </c>
      <c r="AN165">
        <v>2005</v>
      </c>
      <c r="AO165">
        <v>2005</v>
      </c>
      <c r="AP165" t="s">
        <v>13</v>
      </c>
      <c r="AQ165" t="s">
        <v>14</v>
      </c>
      <c r="AR165" t="s">
        <v>21</v>
      </c>
      <c r="AS165" t="s">
        <v>22</v>
      </c>
      <c r="AT165">
        <v>114472</v>
      </c>
      <c r="AU165">
        <v>20881375</v>
      </c>
      <c r="AV165">
        <v>548.20000000000005</v>
      </c>
    </row>
    <row r="166" spans="1:48" x14ac:dyDescent="0.35">
      <c r="A166" s="3" t="str">
        <f t="shared" si="5"/>
        <v>2007Male45-54 years</v>
      </c>
      <c r="B166">
        <v>2007</v>
      </c>
      <c r="C166">
        <v>2007</v>
      </c>
      <c r="D166" t="s">
        <v>21</v>
      </c>
      <c r="E166" t="s">
        <v>22</v>
      </c>
      <c r="F166" t="s">
        <v>13</v>
      </c>
      <c r="G166" t="s">
        <v>14</v>
      </c>
      <c r="H166">
        <v>5815</v>
      </c>
      <c r="I166">
        <v>21601977</v>
      </c>
      <c r="J166">
        <v>26.9</v>
      </c>
      <c r="AN166">
        <v>2005</v>
      </c>
      <c r="AO166">
        <v>2005</v>
      </c>
      <c r="AP166" t="s">
        <v>13</v>
      </c>
      <c r="AQ166" t="s">
        <v>14</v>
      </c>
      <c r="AR166" t="s">
        <v>23</v>
      </c>
      <c r="AS166" t="s">
        <v>24</v>
      </c>
      <c r="AT166">
        <v>165429</v>
      </c>
      <c r="AU166">
        <v>14773087</v>
      </c>
      <c r="AV166">
        <v>1119.8</v>
      </c>
    </row>
    <row r="167" spans="1:48" x14ac:dyDescent="0.35">
      <c r="A167" s="3" t="str">
        <f t="shared" si="5"/>
        <v>2007Female55-64 years</v>
      </c>
      <c r="B167">
        <v>2007</v>
      </c>
      <c r="C167">
        <v>2007</v>
      </c>
      <c r="D167" t="s">
        <v>23</v>
      </c>
      <c r="E167" t="s">
        <v>24</v>
      </c>
      <c r="F167" t="s">
        <v>11</v>
      </c>
      <c r="G167" t="s">
        <v>12</v>
      </c>
      <c r="H167">
        <v>1239</v>
      </c>
      <c r="I167">
        <v>17148671</v>
      </c>
      <c r="J167">
        <v>7.2</v>
      </c>
      <c r="AN167">
        <v>2005</v>
      </c>
      <c r="AO167">
        <v>2005</v>
      </c>
      <c r="AP167" t="s">
        <v>13</v>
      </c>
      <c r="AQ167" t="s">
        <v>14</v>
      </c>
      <c r="AR167" t="s">
        <v>25</v>
      </c>
      <c r="AS167" t="s">
        <v>26</v>
      </c>
      <c r="AT167">
        <v>222807</v>
      </c>
      <c r="AU167">
        <v>8683128</v>
      </c>
      <c r="AV167">
        <v>2566</v>
      </c>
    </row>
    <row r="168" spans="1:48" x14ac:dyDescent="0.35">
      <c r="A168" s="3" t="str">
        <f t="shared" si="5"/>
        <v>2007Male55-64 years</v>
      </c>
      <c r="B168">
        <v>2007</v>
      </c>
      <c r="C168">
        <v>2007</v>
      </c>
      <c r="D168" t="s">
        <v>23</v>
      </c>
      <c r="E168" t="s">
        <v>24</v>
      </c>
      <c r="F168" t="s">
        <v>13</v>
      </c>
      <c r="G168" t="s">
        <v>14</v>
      </c>
      <c r="H168">
        <v>3822</v>
      </c>
      <c r="I168">
        <v>15979763</v>
      </c>
      <c r="J168">
        <v>23.9</v>
      </c>
      <c r="AN168">
        <v>2005</v>
      </c>
      <c r="AO168">
        <v>2005</v>
      </c>
      <c r="AP168" t="s">
        <v>13</v>
      </c>
      <c r="AQ168" t="s">
        <v>14</v>
      </c>
      <c r="AR168" t="s">
        <v>27</v>
      </c>
      <c r="AS168" t="s">
        <v>28</v>
      </c>
      <c r="AT168">
        <v>335235</v>
      </c>
      <c r="AU168">
        <v>5320967</v>
      </c>
      <c r="AV168">
        <v>6300.3</v>
      </c>
    </row>
    <row r="169" spans="1:48" x14ac:dyDescent="0.35">
      <c r="A169" s="3" t="str">
        <f t="shared" si="5"/>
        <v>2007Female65-74 years</v>
      </c>
      <c r="B169">
        <v>2007</v>
      </c>
      <c r="C169">
        <v>2007</v>
      </c>
      <c r="D169" t="s">
        <v>25</v>
      </c>
      <c r="E169" t="s">
        <v>26</v>
      </c>
      <c r="F169" t="s">
        <v>11</v>
      </c>
      <c r="G169" t="s">
        <v>12</v>
      </c>
      <c r="H169">
        <v>438</v>
      </c>
      <c r="I169">
        <v>10595802</v>
      </c>
      <c r="J169">
        <v>4.0999999999999996</v>
      </c>
      <c r="AN169">
        <v>2005</v>
      </c>
      <c r="AO169">
        <v>2005</v>
      </c>
      <c r="AP169" t="s">
        <v>13</v>
      </c>
      <c r="AQ169" t="s">
        <v>14</v>
      </c>
      <c r="AR169" t="s">
        <v>29</v>
      </c>
      <c r="AS169" t="s">
        <v>30</v>
      </c>
      <c r="AT169">
        <v>238796</v>
      </c>
      <c r="AU169">
        <v>1443844</v>
      </c>
      <c r="AV169">
        <v>16538.900000000001</v>
      </c>
    </row>
    <row r="170" spans="1:48" x14ac:dyDescent="0.35">
      <c r="A170" s="3" t="str">
        <f t="shared" si="5"/>
        <v>2007Male65-74 years</v>
      </c>
      <c r="B170">
        <v>2007</v>
      </c>
      <c r="C170">
        <v>2007</v>
      </c>
      <c r="D170" t="s">
        <v>25</v>
      </c>
      <c r="E170" t="s">
        <v>26</v>
      </c>
      <c r="F170" t="s">
        <v>13</v>
      </c>
      <c r="G170" t="s">
        <v>14</v>
      </c>
      <c r="H170">
        <v>1998</v>
      </c>
      <c r="I170">
        <v>9102925</v>
      </c>
      <c r="J170">
        <v>21.9</v>
      </c>
      <c r="AN170">
        <v>2005</v>
      </c>
      <c r="AO170">
        <v>2005</v>
      </c>
      <c r="AP170" t="s">
        <v>13</v>
      </c>
      <c r="AQ170" t="s">
        <v>14</v>
      </c>
      <c r="AR170" t="s">
        <v>31</v>
      </c>
      <c r="AS170" t="s">
        <v>32</v>
      </c>
      <c r="AT170">
        <v>199</v>
      </c>
      <c r="AU170" t="s">
        <v>33</v>
      </c>
      <c r="AV170" t="s">
        <v>33</v>
      </c>
    </row>
    <row r="171" spans="1:48" x14ac:dyDescent="0.35">
      <c r="A171" s="3" t="str">
        <f t="shared" si="5"/>
        <v>2007Female75-84 years</v>
      </c>
      <c r="B171">
        <v>2007</v>
      </c>
      <c r="C171">
        <v>2007</v>
      </c>
      <c r="D171" t="s">
        <v>27</v>
      </c>
      <c r="E171" t="s">
        <v>28</v>
      </c>
      <c r="F171" t="s">
        <v>11</v>
      </c>
      <c r="G171" t="s">
        <v>12</v>
      </c>
      <c r="H171">
        <v>295</v>
      </c>
      <c r="I171">
        <v>7694491</v>
      </c>
      <c r="J171">
        <v>3.8</v>
      </c>
      <c r="AN171">
        <v>2006</v>
      </c>
      <c r="AO171">
        <v>2006</v>
      </c>
      <c r="AP171" t="s">
        <v>11</v>
      </c>
      <c r="AQ171" t="s">
        <v>12</v>
      </c>
      <c r="AR171" t="s">
        <v>167</v>
      </c>
      <c r="AS171">
        <v>1</v>
      </c>
      <c r="AT171">
        <v>12547</v>
      </c>
      <c r="AU171">
        <v>1975919</v>
      </c>
      <c r="AV171">
        <v>635</v>
      </c>
    </row>
    <row r="172" spans="1:48" x14ac:dyDescent="0.35">
      <c r="A172" s="3" t="str">
        <f t="shared" si="5"/>
        <v>2007Male75-84 years</v>
      </c>
      <c r="B172">
        <v>2007</v>
      </c>
      <c r="C172">
        <v>2007</v>
      </c>
      <c r="D172" t="s">
        <v>27</v>
      </c>
      <c r="E172" t="s">
        <v>28</v>
      </c>
      <c r="F172" t="s">
        <v>13</v>
      </c>
      <c r="G172" t="s">
        <v>14</v>
      </c>
      <c r="H172">
        <v>1819</v>
      </c>
      <c r="I172">
        <v>5392948</v>
      </c>
      <c r="J172">
        <v>33.700000000000003</v>
      </c>
      <c r="AN172">
        <v>2006</v>
      </c>
      <c r="AO172">
        <v>2006</v>
      </c>
      <c r="AP172" t="s">
        <v>11</v>
      </c>
      <c r="AQ172" t="s">
        <v>12</v>
      </c>
      <c r="AR172" t="s">
        <v>168</v>
      </c>
      <c r="AS172" s="1">
        <v>44200</v>
      </c>
      <c r="AT172">
        <v>2090</v>
      </c>
      <c r="AU172">
        <v>7775092</v>
      </c>
      <c r="AV172">
        <v>26.9</v>
      </c>
    </row>
    <row r="173" spans="1:48" x14ac:dyDescent="0.35">
      <c r="A173" s="3" t="str">
        <f t="shared" si="5"/>
        <v>2007Female85+ years</v>
      </c>
      <c r="B173">
        <v>2007</v>
      </c>
      <c r="C173">
        <v>2007</v>
      </c>
      <c r="D173" t="s">
        <v>29</v>
      </c>
      <c r="E173" t="s">
        <v>30</v>
      </c>
      <c r="F173" t="s">
        <v>11</v>
      </c>
      <c r="G173" t="s">
        <v>12</v>
      </c>
      <c r="H173">
        <v>116</v>
      </c>
      <c r="I173">
        <v>3446309</v>
      </c>
      <c r="J173">
        <v>3.4</v>
      </c>
      <c r="AN173">
        <v>2006</v>
      </c>
      <c r="AO173">
        <v>2006</v>
      </c>
      <c r="AP173" t="s">
        <v>11</v>
      </c>
      <c r="AQ173" t="s">
        <v>12</v>
      </c>
      <c r="AR173" t="s">
        <v>10</v>
      </c>
      <c r="AS173" s="1">
        <v>44330</v>
      </c>
      <c r="AT173">
        <v>2524</v>
      </c>
      <c r="AU173">
        <v>19817117</v>
      </c>
      <c r="AV173">
        <v>12.7</v>
      </c>
    </row>
    <row r="174" spans="1:48" x14ac:dyDescent="0.35">
      <c r="A174" s="3" t="str">
        <f t="shared" si="5"/>
        <v>2007Male85+ years</v>
      </c>
      <c r="B174">
        <v>2007</v>
      </c>
      <c r="C174">
        <v>2007</v>
      </c>
      <c r="D174" t="s">
        <v>29</v>
      </c>
      <c r="E174" t="s">
        <v>30</v>
      </c>
      <c r="F174" t="s">
        <v>13</v>
      </c>
      <c r="G174" t="s">
        <v>14</v>
      </c>
      <c r="H174">
        <v>742</v>
      </c>
      <c r="I174">
        <v>1593236</v>
      </c>
      <c r="J174">
        <v>46.6</v>
      </c>
      <c r="AN174">
        <v>2006</v>
      </c>
      <c r="AO174">
        <v>2006</v>
      </c>
      <c r="AP174" t="s">
        <v>11</v>
      </c>
      <c r="AQ174" t="s">
        <v>12</v>
      </c>
      <c r="AR174" t="s">
        <v>15</v>
      </c>
      <c r="AS174" t="s">
        <v>16</v>
      </c>
      <c r="AT174">
        <v>8817</v>
      </c>
      <c r="AU174">
        <v>20836077</v>
      </c>
      <c r="AV174">
        <v>42.3</v>
      </c>
    </row>
    <row r="175" spans="1:48" x14ac:dyDescent="0.35">
      <c r="A175" s="3" t="str">
        <f t="shared" si="5"/>
        <v>2007FemaleNot Stated</v>
      </c>
      <c r="B175">
        <v>2007</v>
      </c>
      <c r="C175">
        <v>2007</v>
      </c>
      <c r="D175" t="s">
        <v>31</v>
      </c>
      <c r="E175" t="s">
        <v>32</v>
      </c>
      <c r="F175" t="s">
        <v>11</v>
      </c>
      <c r="G175" t="s">
        <v>12</v>
      </c>
      <c r="H175">
        <v>1</v>
      </c>
      <c r="I175" t="s">
        <v>33</v>
      </c>
      <c r="J175" t="s">
        <v>33</v>
      </c>
      <c r="AN175">
        <v>2006</v>
      </c>
      <c r="AO175">
        <v>2006</v>
      </c>
      <c r="AP175" t="s">
        <v>11</v>
      </c>
      <c r="AQ175" t="s">
        <v>12</v>
      </c>
      <c r="AR175" t="s">
        <v>17</v>
      </c>
      <c r="AS175" t="s">
        <v>18</v>
      </c>
      <c r="AT175">
        <v>12764</v>
      </c>
      <c r="AU175">
        <v>19626340</v>
      </c>
      <c r="AV175">
        <v>65</v>
      </c>
    </row>
    <row r="176" spans="1:48" x14ac:dyDescent="0.35">
      <c r="A176" s="3" t="str">
        <f t="shared" si="5"/>
        <v>2007MaleNot Stated</v>
      </c>
      <c r="B176">
        <v>2007</v>
      </c>
      <c r="C176">
        <v>2007</v>
      </c>
      <c r="D176" t="s">
        <v>31</v>
      </c>
      <c r="E176" t="s">
        <v>32</v>
      </c>
      <c r="F176" t="s">
        <v>13</v>
      </c>
      <c r="G176" t="s">
        <v>14</v>
      </c>
      <c r="H176">
        <v>5</v>
      </c>
      <c r="I176" t="s">
        <v>33</v>
      </c>
      <c r="J176" t="s">
        <v>33</v>
      </c>
      <c r="AN176">
        <v>2006</v>
      </c>
      <c r="AO176">
        <v>2006</v>
      </c>
      <c r="AP176" t="s">
        <v>11</v>
      </c>
      <c r="AQ176" t="s">
        <v>12</v>
      </c>
      <c r="AR176" t="s">
        <v>19</v>
      </c>
      <c r="AS176" t="s">
        <v>20</v>
      </c>
      <c r="AT176">
        <v>30893</v>
      </c>
      <c r="AU176">
        <v>21727611</v>
      </c>
      <c r="AV176">
        <v>142.19999999999999</v>
      </c>
    </row>
    <row r="177" spans="1:48" x14ac:dyDescent="0.35">
      <c r="A177" s="3" t="str">
        <f t="shared" si="5"/>
        <v>2008Female5-14 years</v>
      </c>
      <c r="B177">
        <v>2008</v>
      </c>
      <c r="C177">
        <v>2008</v>
      </c>
      <c r="D177" t="s">
        <v>10</v>
      </c>
      <c r="E177" s="1">
        <v>44330</v>
      </c>
      <c r="F177" t="s">
        <v>11</v>
      </c>
      <c r="G177" t="s">
        <v>12</v>
      </c>
      <c r="H177">
        <v>68</v>
      </c>
      <c r="I177">
        <v>19856962</v>
      </c>
      <c r="J177">
        <v>0.3</v>
      </c>
      <c r="AN177">
        <v>2006</v>
      </c>
      <c r="AO177">
        <v>2006</v>
      </c>
      <c r="AP177" t="s">
        <v>11</v>
      </c>
      <c r="AQ177" t="s">
        <v>12</v>
      </c>
      <c r="AR177" t="s">
        <v>21</v>
      </c>
      <c r="AS177" t="s">
        <v>22</v>
      </c>
      <c r="AT177">
        <v>69859</v>
      </c>
      <c r="AU177">
        <v>22011575</v>
      </c>
      <c r="AV177">
        <v>317.39999999999998</v>
      </c>
    </row>
    <row r="178" spans="1:48" x14ac:dyDescent="0.35">
      <c r="A178" s="3" t="str">
        <f t="shared" si="5"/>
        <v>2008Male5-14 years</v>
      </c>
      <c r="B178">
        <v>2008</v>
      </c>
      <c r="C178">
        <v>2008</v>
      </c>
      <c r="D178" t="s">
        <v>10</v>
      </c>
      <c r="E178" s="1">
        <v>44330</v>
      </c>
      <c r="F178" t="s">
        <v>13</v>
      </c>
      <c r="G178" t="s">
        <v>14</v>
      </c>
      <c r="H178">
        <v>154</v>
      </c>
      <c r="I178">
        <v>20779295</v>
      </c>
      <c r="J178">
        <v>0.7</v>
      </c>
      <c r="AN178">
        <v>2006</v>
      </c>
      <c r="AO178">
        <v>2006</v>
      </c>
      <c r="AP178" t="s">
        <v>11</v>
      </c>
      <c r="AQ178" t="s">
        <v>12</v>
      </c>
      <c r="AR178" t="s">
        <v>23</v>
      </c>
      <c r="AS178" t="s">
        <v>24</v>
      </c>
      <c r="AT178">
        <v>112414</v>
      </c>
      <c r="AU178">
        <v>16532054</v>
      </c>
      <c r="AV178">
        <v>680</v>
      </c>
    </row>
    <row r="179" spans="1:48" x14ac:dyDescent="0.35">
      <c r="A179" s="3" t="str">
        <f t="shared" si="5"/>
        <v>2008Female15-24 years</v>
      </c>
      <c r="B179">
        <v>2008</v>
      </c>
      <c r="C179">
        <v>2008</v>
      </c>
      <c r="D179" t="s">
        <v>15</v>
      </c>
      <c r="E179" t="s">
        <v>16</v>
      </c>
      <c r="F179" t="s">
        <v>11</v>
      </c>
      <c r="G179" t="s">
        <v>12</v>
      </c>
      <c r="H179">
        <v>737</v>
      </c>
      <c r="I179">
        <v>21144714</v>
      </c>
      <c r="J179">
        <v>3.5</v>
      </c>
      <c r="AN179">
        <v>2006</v>
      </c>
      <c r="AO179">
        <v>2006</v>
      </c>
      <c r="AP179" t="s">
        <v>11</v>
      </c>
      <c r="AQ179" t="s">
        <v>12</v>
      </c>
      <c r="AR179" t="s">
        <v>25</v>
      </c>
      <c r="AS179" t="s">
        <v>26</v>
      </c>
      <c r="AT179">
        <v>171928</v>
      </c>
      <c r="AU179">
        <v>10350638</v>
      </c>
      <c r="AV179">
        <v>1661</v>
      </c>
    </row>
    <row r="180" spans="1:48" x14ac:dyDescent="0.35">
      <c r="A180" s="3" t="str">
        <f t="shared" si="5"/>
        <v>2008Male15-24 years</v>
      </c>
      <c r="B180">
        <v>2008</v>
      </c>
      <c r="C180">
        <v>2008</v>
      </c>
      <c r="D180" t="s">
        <v>15</v>
      </c>
      <c r="E180" t="s">
        <v>16</v>
      </c>
      <c r="F180" t="s">
        <v>13</v>
      </c>
      <c r="G180" t="s">
        <v>14</v>
      </c>
      <c r="H180">
        <v>3558</v>
      </c>
      <c r="I180">
        <v>22246778</v>
      </c>
      <c r="J180">
        <v>16</v>
      </c>
      <c r="AN180">
        <v>2006</v>
      </c>
      <c r="AO180">
        <v>2006</v>
      </c>
      <c r="AP180" t="s">
        <v>11</v>
      </c>
      <c r="AQ180" t="s">
        <v>12</v>
      </c>
      <c r="AR180" t="s">
        <v>27</v>
      </c>
      <c r="AS180" t="s">
        <v>28</v>
      </c>
      <c r="AT180">
        <v>340023</v>
      </c>
      <c r="AU180">
        <v>7732685</v>
      </c>
      <c r="AV180">
        <v>4397.2</v>
      </c>
    </row>
    <row r="181" spans="1:48" x14ac:dyDescent="0.35">
      <c r="A181" s="3" t="str">
        <f t="shared" si="5"/>
        <v>2008Female25-34 years</v>
      </c>
      <c r="B181">
        <v>2008</v>
      </c>
      <c r="C181">
        <v>2008</v>
      </c>
      <c r="D181" t="s">
        <v>17</v>
      </c>
      <c r="E181" t="s">
        <v>18</v>
      </c>
      <c r="F181" t="s">
        <v>11</v>
      </c>
      <c r="G181" t="s">
        <v>12</v>
      </c>
      <c r="H181">
        <v>1023</v>
      </c>
      <c r="I181">
        <v>20019411</v>
      </c>
      <c r="J181">
        <v>5.0999999999999996</v>
      </c>
      <c r="AN181">
        <v>2006</v>
      </c>
      <c r="AO181">
        <v>2006</v>
      </c>
      <c r="AP181" t="s">
        <v>11</v>
      </c>
      <c r="AQ181" t="s">
        <v>12</v>
      </c>
      <c r="AR181" t="s">
        <v>29</v>
      </c>
      <c r="AS181" t="s">
        <v>30</v>
      </c>
      <c r="AT181">
        <v>460414</v>
      </c>
      <c r="AU181">
        <v>3347539</v>
      </c>
      <c r="AV181">
        <v>13753.8</v>
      </c>
    </row>
    <row r="182" spans="1:48" x14ac:dyDescent="0.35">
      <c r="A182" s="3" t="str">
        <f t="shared" si="5"/>
        <v>2008Male25-34 years</v>
      </c>
      <c r="B182">
        <v>2008</v>
      </c>
      <c r="C182">
        <v>2008</v>
      </c>
      <c r="D182" t="s">
        <v>17</v>
      </c>
      <c r="E182" t="s">
        <v>18</v>
      </c>
      <c r="F182" t="s">
        <v>13</v>
      </c>
      <c r="G182" t="s">
        <v>14</v>
      </c>
      <c r="H182">
        <v>4266</v>
      </c>
      <c r="I182">
        <v>20188062</v>
      </c>
      <c r="J182">
        <v>21.1</v>
      </c>
      <c r="AN182">
        <v>2006</v>
      </c>
      <c r="AO182">
        <v>2006</v>
      </c>
      <c r="AP182" t="s">
        <v>11</v>
      </c>
      <c r="AQ182" t="s">
        <v>12</v>
      </c>
      <c r="AR182" t="s">
        <v>31</v>
      </c>
      <c r="AS182" t="s">
        <v>32</v>
      </c>
      <c r="AT182">
        <v>49</v>
      </c>
      <c r="AU182" t="s">
        <v>33</v>
      </c>
      <c r="AV182" t="s">
        <v>33</v>
      </c>
    </row>
    <row r="183" spans="1:48" x14ac:dyDescent="0.35">
      <c r="A183" s="3" t="str">
        <f t="shared" si="5"/>
        <v>2008Female35-44 years</v>
      </c>
      <c r="B183">
        <v>2008</v>
      </c>
      <c r="C183">
        <v>2008</v>
      </c>
      <c r="D183" t="s">
        <v>19</v>
      </c>
      <c r="E183" t="s">
        <v>20</v>
      </c>
      <c r="F183" t="s">
        <v>11</v>
      </c>
      <c r="G183" t="s">
        <v>12</v>
      </c>
      <c r="H183">
        <v>1578</v>
      </c>
      <c r="I183">
        <v>21195733</v>
      </c>
      <c r="J183">
        <v>7.4</v>
      </c>
      <c r="AN183">
        <v>2006</v>
      </c>
      <c r="AO183">
        <v>2006</v>
      </c>
      <c r="AP183" t="s">
        <v>13</v>
      </c>
      <c r="AQ183" t="s">
        <v>14</v>
      </c>
      <c r="AR183" t="s">
        <v>167</v>
      </c>
      <c r="AS183">
        <v>1</v>
      </c>
      <c r="AT183">
        <v>15980</v>
      </c>
      <c r="AU183">
        <v>2065819</v>
      </c>
      <c r="AV183">
        <v>773.5</v>
      </c>
    </row>
    <row r="184" spans="1:48" x14ac:dyDescent="0.35">
      <c r="A184" s="3" t="str">
        <f t="shared" si="5"/>
        <v>2008Male35-44 years</v>
      </c>
      <c r="B184">
        <v>2008</v>
      </c>
      <c r="C184">
        <v>2008</v>
      </c>
      <c r="D184" t="s">
        <v>19</v>
      </c>
      <c r="E184" t="s">
        <v>20</v>
      </c>
      <c r="F184" t="s">
        <v>13</v>
      </c>
      <c r="G184" t="s">
        <v>14</v>
      </c>
      <c r="H184">
        <v>5115</v>
      </c>
      <c r="I184">
        <v>20996753</v>
      </c>
      <c r="J184">
        <v>24.4</v>
      </c>
      <c r="AN184">
        <v>2006</v>
      </c>
      <c r="AO184">
        <v>2006</v>
      </c>
      <c r="AP184" t="s">
        <v>13</v>
      </c>
      <c r="AQ184" t="s">
        <v>14</v>
      </c>
      <c r="AR184" t="s">
        <v>168</v>
      </c>
      <c r="AS184" s="1">
        <v>44200</v>
      </c>
      <c r="AT184">
        <v>2541</v>
      </c>
      <c r="AU184">
        <v>8122053</v>
      </c>
      <c r="AV184">
        <v>31.3</v>
      </c>
    </row>
    <row r="185" spans="1:48" x14ac:dyDescent="0.35">
      <c r="A185" s="3" t="str">
        <f t="shared" si="5"/>
        <v>2008Female45-54 years</v>
      </c>
      <c r="B185">
        <v>2008</v>
      </c>
      <c r="C185">
        <v>2008</v>
      </c>
      <c r="D185" t="s">
        <v>21</v>
      </c>
      <c r="E185" t="s">
        <v>22</v>
      </c>
      <c r="F185" t="s">
        <v>11</v>
      </c>
      <c r="G185" t="s">
        <v>12</v>
      </c>
      <c r="H185">
        <v>2034</v>
      </c>
      <c r="I185">
        <v>22597536</v>
      </c>
      <c r="J185">
        <v>9</v>
      </c>
      <c r="AN185">
        <v>2006</v>
      </c>
      <c r="AO185">
        <v>2006</v>
      </c>
      <c r="AP185" t="s">
        <v>13</v>
      </c>
      <c r="AQ185" t="s">
        <v>14</v>
      </c>
      <c r="AR185" t="s">
        <v>10</v>
      </c>
      <c r="AS185" s="1">
        <v>44330</v>
      </c>
      <c r="AT185">
        <v>3625</v>
      </c>
      <c r="AU185">
        <v>20760709</v>
      </c>
      <c r="AV185">
        <v>17.5</v>
      </c>
    </row>
    <row r="186" spans="1:48" x14ac:dyDescent="0.35">
      <c r="A186" s="3" t="str">
        <f t="shared" si="5"/>
        <v>2008Male45-54 years</v>
      </c>
      <c r="B186">
        <v>2008</v>
      </c>
      <c r="C186">
        <v>2008</v>
      </c>
      <c r="D186" t="s">
        <v>21</v>
      </c>
      <c r="E186" t="s">
        <v>22</v>
      </c>
      <c r="F186" t="s">
        <v>13</v>
      </c>
      <c r="G186" t="s">
        <v>14</v>
      </c>
      <c r="H186">
        <v>6232</v>
      </c>
      <c r="I186">
        <v>21862911</v>
      </c>
      <c r="J186">
        <v>28.5</v>
      </c>
      <c r="AN186">
        <v>2006</v>
      </c>
      <c r="AO186">
        <v>2006</v>
      </c>
      <c r="AP186" t="s">
        <v>13</v>
      </c>
      <c r="AQ186" t="s">
        <v>14</v>
      </c>
      <c r="AR186" t="s">
        <v>15</v>
      </c>
      <c r="AS186" t="s">
        <v>16</v>
      </c>
      <c r="AT186">
        <v>26070</v>
      </c>
      <c r="AU186">
        <v>22007767</v>
      </c>
      <c r="AV186">
        <v>118.5</v>
      </c>
    </row>
    <row r="187" spans="1:48" x14ac:dyDescent="0.35">
      <c r="A187" s="3" t="str">
        <f t="shared" si="5"/>
        <v>2008Female55-64 years</v>
      </c>
      <c r="B187">
        <v>2008</v>
      </c>
      <c r="C187">
        <v>2008</v>
      </c>
      <c r="D187" t="s">
        <v>23</v>
      </c>
      <c r="E187" t="s">
        <v>24</v>
      </c>
      <c r="F187" t="s">
        <v>11</v>
      </c>
      <c r="G187" t="s">
        <v>12</v>
      </c>
      <c r="H187">
        <v>1215</v>
      </c>
      <c r="I187">
        <v>17681763</v>
      </c>
      <c r="J187">
        <v>6.9</v>
      </c>
      <c r="AN187">
        <v>2006</v>
      </c>
      <c r="AO187">
        <v>2006</v>
      </c>
      <c r="AP187" t="s">
        <v>13</v>
      </c>
      <c r="AQ187" t="s">
        <v>14</v>
      </c>
      <c r="AR187" t="s">
        <v>17</v>
      </c>
      <c r="AS187" t="s">
        <v>18</v>
      </c>
      <c r="AT187">
        <v>30188</v>
      </c>
      <c r="AU187">
        <v>19768839</v>
      </c>
      <c r="AV187">
        <v>152.69999999999999</v>
      </c>
    </row>
    <row r="188" spans="1:48" x14ac:dyDescent="0.35">
      <c r="A188" s="3" t="str">
        <f t="shared" si="5"/>
        <v>2008Male55-64 years</v>
      </c>
      <c r="B188">
        <v>2008</v>
      </c>
      <c r="C188">
        <v>2008</v>
      </c>
      <c r="D188" t="s">
        <v>23</v>
      </c>
      <c r="E188" t="s">
        <v>24</v>
      </c>
      <c r="F188" t="s">
        <v>13</v>
      </c>
      <c r="G188" t="s">
        <v>14</v>
      </c>
      <c r="H188">
        <v>4242</v>
      </c>
      <c r="I188">
        <v>16475300</v>
      </c>
      <c r="J188">
        <v>25.7</v>
      </c>
      <c r="AN188">
        <v>2006</v>
      </c>
      <c r="AO188">
        <v>2006</v>
      </c>
      <c r="AP188" t="s">
        <v>13</v>
      </c>
      <c r="AQ188" t="s">
        <v>14</v>
      </c>
      <c r="AR188" t="s">
        <v>19</v>
      </c>
      <c r="AS188" t="s">
        <v>20</v>
      </c>
      <c r="AT188">
        <v>52150</v>
      </c>
      <c r="AU188">
        <v>21516190</v>
      </c>
      <c r="AV188">
        <v>242.4</v>
      </c>
    </row>
    <row r="189" spans="1:48" x14ac:dyDescent="0.35">
      <c r="A189" s="3" t="str">
        <f t="shared" si="5"/>
        <v>2008Female65-74 years</v>
      </c>
      <c r="B189">
        <v>2008</v>
      </c>
      <c r="C189">
        <v>2008</v>
      </c>
      <c r="D189" t="s">
        <v>25</v>
      </c>
      <c r="E189" t="s">
        <v>26</v>
      </c>
      <c r="F189" t="s">
        <v>11</v>
      </c>
      <c r="G189" t="s">
        <v>12</v>
      </c>
      <c r="H189">
        <v>483</v>
      </c>
      <c r="I189">
        <v>11004244</v>
      </c>
      <c r="J189">
        <v>4.4000000000000004</v>
      </c>
      <c r="AN189">
        <v>2006</v>
      </c>
      <c r="AO189">
        <v>2006</v>
      </c>
      <c r="AP189" t="s">
        <v>13</v>
      </c>
      <c r="AQ189" t="s">
        <v>14</v>
      </c>
      <c r="AR189" t="s">
        <v>21</v>
      </c>
      <c r="AS189" t="s">
        <v>22</v>
      </c>
      <c r="AT189">
        <v>115172</v>
      </c>
      <c r="AU189">
        <v>21274584</v>
      </c>
      <c r="AV189">
        <v>541.4</v>
      </c>
    </row>
    <row r="190" spans="1:48" x14ac:dyDescent="0.35">
      <c r="A190" s="3" t="str">
        <f t="shared" si="5"/>
        <v>2008Male65-74 years</v>
      </c>
      <c r="B190">
        <v>2008</v>
      </c>
      <c r="C190">
        <v>2008</v>
      </c>
      <c r="D190" t="s">
        <v>25</v>
      </c>
      <c r="E190" t="s">
        <v>26</v>
      </c>
      <c r="F190" t="s">
        <v>13</v>
      </c>
      <c r="G190" t="s">
        <v>14</v>
      </c>
      <c r="H190">
        <v>2305</v>
      </c>
      <c r="I190">
        <v>9501435</v>
      </c>
      <c r="J190">
        <v>24.3</v>
      </c>
      <c r="AN190">
        <v>2006</v>
      </c>
      <c r="AO190">
        <v>2006</v>
      </c>
      <c r="AP190" t="s">
        <v>13</v>
      </c>
      <c r="AQ190" t="s">
        <v>14</v>
      </c>
      <c r="AR190" t="s">
        <v>23</v>
      </c>
      <c r="AS190" t="s">
        <v>24</v>
      </c>
      <c r="AT190">
        <v>168987</v>
      </c>
      <c r="AU190">
        <v>15398059</v>
      </c>
      <c r="AV190">
        <v>1097.5</v>
      </c>
    </row>
    <row r="191" spans="1:48" x14ac:dyDescent="0.35">
      <c r="A191" s="3" t="str">
        <f t="shared" si="5"/>
        <v>2008Female75-84 years</v>
      </c>
      <c r="B191">
        <v>2008</v>
      </c>
      <c r="C191">
        <v>2008</v>
      </c>
      <c r="D191" t="s">
        <v>27</v>
      </c>
      <c r="E191" t="s">
        <v>28</v>
      </c>
      <c r="F191" t="s">
        <v>11</v>
      </c>
      <c r="G191" t="s">
        <v>12</v>
      </c>
      <c r="H191">
        <v>292</v>
      </c>
      <c r="I191">
        <v>7656443</v>
      </c>
      <c r="J191">
        <v>3.8</v>
      </c>
      <c r="AN191">
        <v>2006</v>
      </c>
      <c r="AO191">
        <v>2006</v>
      </c>
      <c r="AP191" t="s">
        <v>13</v>
      </c>
      <c r="AQ191" t="s">
        <v>14</v>
      </c>
      <c r="AR191" t="s">
        <v>25</v>
      </c>
      <c r="AS191" t="s">
        <v>26</v>
      </c>
      <c r="AT191">
        <v>218165</v>
      </c>
      <c r="AU191">
        <v>8852389</v>
      </c>
      <c r="AV191">
        <v>2464.5</v>
      </c>
    </row>
    <row r="192" spans="1:48" x14ac:dyDescent="0.35">
      <c r="A192" s="3" t="str">
        <f t="shared" si="5"/>
        <v>2008Male75-84 years</v>
      </c>
      <c r="B192">
        <v>2008</v>
      </c>
      <c r="C192">
        <v>2008</v>
      </c>
      <c r="D192" t="s">
        <v>27</v>
      </c>
      <c r="E192" t="s">
        <v>28</v>
      </c>
      <c r="F192" t="s">
        <v>13</v>
      </c>
      <c r="G192" t="s">
        <v>14</v>
      </c>
      <c r="H192">
        <v>1813</v>
      </c>
      <c r="I192">
        <v>5419659</v>
      </c>
      <c r="J192">
        <v>33.5</v>
      </c>
      <c r="AN192">
        <v>2006</v>
      </c>
      <c r="AO192">
        <v>2006</v>
      </c>
      <c r="AP192" t="s">
        <v>13</v>
      </c>
      <c r="AQ192" t="s">
        <v>14</v>
      </c>
      <c r="AR192" t="s">
        <v>27</v>
      </c>
      <c r="AS192" t="s">
        <v>28</v>
      </c>
      <c r="AT192">
        <v>327315</v>
      </c>
      <c r="AU192">
        <v>5362466</v>
      </c>
      <c r="AV192">
        <v>6103.8</v>
      </c>
    </row>
    <row r="193" spans="1:48" x14ac:dyDescent="0.35">
      <c r="A193" s="3" t="str">
        <f t="shared" si="5"/>
        <v>2008Female85+ years</v>
      </c>
      <c r="B193">
        <v>2008</v>
      </c>
      <c r="C193">
        <v>2008</v>
      </c>
      <c r="D193" t="s">
        <v>29</v>
      </c>
      <c r="E193" t="s">
        <v>30</v>
      </c>
      <c r="F193" t="s">
        <v>11</v>
      </c>
      <c r="G193" t="s">
        <v>12</v>
      </c>
      <c r="H193">
        <v>135</v>
      </c>
      <c r="I193">
        <v>3533026</v>
      </c>
      <c r="J193">
        <v>3.8</v>
      </c>
      <c r="AN193">
        <v>2006</v>
      </c>
      <c r="AO193">
        <v>2006</v>
      </c>
      <c r="AP193" t="s">
        <v>13</v>
      </c>
      <c r="AQ193" t="s">
        <v>14</v>
      </c>
      <c r="AR193" t="s">
        <v>29</v>
      </c>
      <c r="AS193" t="s">
        <v>30</v>
      </c>
      <c r="AT193">
        <v>241578</v>
      </c>
      <c r="AU193">
        <v>1518390</v>
      </c>
      <c r="AV193">
        <v>15910.1</v>
      </c>
    </row>
    <row r="194" spans="1:48" x14ac:dyDescent="0.35">
      <c r="A194" s="3" t="str">
        <f t="shared" si="5"/>
        <v>2008Male85+ years</v>
      </c>
      <c r="B194">
        <v>2008</v>
      </c>
      <c r="C194">
        <v>2008</v>
      </c>
      <c r="D194" t="s">
        <v>29</v>
      </c>
      <c r="E194" t="s">
        <v>30</v>
      </c>
      <c r="F194" t="s">
        <v>13</v>
      </c>
      <c r="G194" t="s">
        <v>14</v>
      </c>
      <c r="H194">
        <v>714</v>
      </c>
      <c r="I194">
        <v>1662814</v>
      </c>
      <c r="J194">
        <v>42.9</v>
      </c>
      <c r="AN194">
        <v>2006</v>
      </c>
      <c r="AO194">
        <v>2006</v>
      </c>
      <c r="AP194" t="s">
        <v>13</v>
      </c>
      <c r="AQ194" t="s">
        <v>14</v>
      </c>
      <c r="AR194" t="s">
        <v>31</v>
      </c>
      <c r="AS194" t="s">
        <v>32</v>
      </c>
      <c r="AT194">
        <v>171</v>
      </c>
      <c r="AU194" t="s">
        <v>33</v>
      </c>
      <c r="AV194" t="s">
        <v>33</v>
      </c>
    </row>
    <row r="195" spans="1:48" x14ac:dyDescent="0.35">
      <c r="A195" s="3" t="str">
        <f t="shared" si="5"/>
        <v>2008FemaleNot Stated</v>
      </c>
      <c r="B195">
        <v>2008</v>
      </c>
      <c r="C195">
        <v>2008</v>
      </c>
      <c r="D195" t="s">
        <v>31</v>
      </c>
      <c r="E195" t="s">
        <v>32</v>
      </c>
      <c r="F195" t="s">
        <v>11</v>
      </c>
      <c r="G195" t="s">
        <v>12</v>
      </c>
      <c r="H195">
        <v>2</v>
      </c>
      <c r="I195" t="s">
        <v>33</v>
      </c>
      <c r="J195" t="s">
        <v>33</v>
      </c>
      <c r="AN195">
        <v>2007</v>
      </c>
      <c r="AO195">
        <v>2007</v>
      </c>
      <c r="AP195" t="s">
        <v>11</v>
      </c>
      <c r="AQ195" t="s">
        <v>12</v>
      </c>
      <c r="AR195" t="s">
        <v>167</v>
      </c>
      <c r="AS195">
        <v>1</v>
      </c>
      <c r="AT195">
        <v>12845</v>
      </c>
      <c r="AU195">
        <v>2027181</v>
      </c>
      <c r="AV195">
        <v>633.6</v>
      </c>
    </row>
    <row r="196" spans="1:48" x14ac:dyDescent="0.35">
      <c r="A196" s="3" t="str">
        <f t="shared" ref="A196:A259" si="6">B196&amp;F196&amp;D196</f>
        <v>2008MaleNot Stated</v>
      </c>
      <c r="B196">
        <v>2008</v>
      </c>
      <c r="C196">
        <v>2008</v>
      </c>
      <c r="D196" t="s">
        <v>31</v>
      </c>
      <c r="E196" t="s">
        <v>32</v>
      </c>
      <c r="F196" t="s">
        <v>13</v>
      </c>
      <c r="G196" t="s">
        <v>14</v>
      </c>
      <c r="H196">
        <v>3</v>
      </c>
      <c r="I196" t="s">
        <v>33</v>
      </c>
      <c r="J196" t="s">
        <v>33</v>
      </c>
      <c r="AN196">
        <v>2007</v>
      </c>
      <c r="AO196">
        <v>2007</v>
      </c>
      <c r="AP196" t="s">
        <v>11</v>
      </c>
      <c r="AQ196" t="s">
        <v>12</v>
      </c>
      <c r="AR196" t="s">
        <v>168</v>
      </c>
      <c r="AS196" s="1">
        <v>44200</v>
      </c>
      <c r="AT196">
        <v>2069</v>
      </c>
      <c r="AU196">
        <v>7813088</v>
      </c>
      <c r="AV196">
        <v>26.5</v>
      </c>
    </row>
    <row r="197" spans="1:48" x14ac:dyDescent="0.35">
      <c r="A197" s="3" t="str">
        <f t="shared" si="6"/>
        <v>2009Female5-14 years</v>
      </c>
      <c r="B197">
        <v>2009</v>
      </c>
      <c r="C197">
        <v>2009</v>
      </c>
      <c r="D197" t="s">
        <v>10</v>
      </c>
      <c r="E197" s="1">
        <v>44330</v>
      </c>
      <c r="F197" t="s">
        <v>11</v>
      </c>
      <c r="G197" t="s">
        <v>12</v>
      </c>
      <c r="H197">
        <v>90</v>
      </c>
      <c r="I197">
        <v>19963476</v>
      </c>
      <c r="J197">
        <v>0.5</v>
      </c>
      <c r="AN197">
        <v>2007</v>
      </c>
      <c r="AO197">
        <v>2007</v>
      </c>
      <c r="AP197" t="s">
        <v>11</v>
      </c>
      <c r="AQ197" t="s">
        <v>12</v>
      </c>
      <c r="AR197" t="s">
        <v>10</v>
      </c>
      <c r="AS197" s="1">
        <v>44330</v>
      </c>
      <c r="AT197">
        <v>2562</v>
      </c>
      <c r="AU197">
        <v>19810765</v>
      </c>
      <c r="AV197">
        <v>12.9</v>
      </c>
    </row>
    <row r="198" spans="1:48" x14ac:dyDescent="0.35">
      <c r="A198" s="3" t="str">
        <f t="shared" si="6"/>
        <v>2009Male5-14 years</v>
      </c>
      <c r="B198">
        <v>2009</v>
      </c>
      <c r="C198">
        <v>2009</v>
      </c>
      <c r="D198" t="s">
        <v>10</v>
      </c>
      <c r="E198" s="1">
        <v>44330</v>
      </c>
      <c r="F198" t="s">
        <v>13</v>
      </c>
      <c r="G198" t="s">
        <v>14</v>
      </c>
      <c r="H198">
        <v>175</v>
      </c>
      <c r="I198">
        <v>20879587</v>
      </c>
      <c r="J198">
        <v>0.8</v>
      </c>
      <c r="AN198">
        <v>2007</v>
      </c>
      <c r="AO198">
        <v>2007</v>
      </c>
      <c r="AP198" t="s">
        <v>11</v>
      </c>
      <c r="AQ198" t="s">
        <v>12</v>
      </c>
      <c r="AR198" t="s">
        <v>15</v>
      </c>
      <c r="AS198" t="s">
        <v>16</v>
      </c>
      <c r="AT198">
        <v>8666</v>
      </c>
      <c r="AU198">
        <v>21001489</v>
      </c>
      <c r="AV198">
        <v>41.3</v>
      </c>
    </row>
    <row r="199" spans="1:48" x14ac:dyDescent="0.35">
      <c r="A199" s="3" t="str">
        <f t="shared" si="6"/>
        <v>2009Female15-24 years</v>
      </c>
      <c r="B199">
        <v>2009</v>
      </c>
      <c r="C199">
        <v>2009</v>
      </c>
      <c r="D199" t="s">
        <v>15</v>
      </c>
      <c r="E199" t="s">
        <v>16</v>
      </c>
      <c r="F199" t="s">
        <v>11</v>
      </c>
      <c r="G199" t="s">
        <v>12</v>
      </c>
      <c r="H199">
        <v>775</v>
      </c>
      <c r="I199">
        <v>21263984</v>
      </c>
      <c r="J199">
        <v>3.6</v>
      </c>
      <c r="AN199">
        <v>2007</v>
      </c>
      <c r="AO199">
        <v>2007</v>
      </c>
      <c r="AP199" t="s">
        <v>11</v>
      </c>
      <c r="AQ199" t="s">
        <v>12</v>
      </c>
      <c r="AR199" t="s">
        <v>17</v>
      </c>
      <c r="AS199" t="s">
        <v>18</v>
      </c>
      <c r="AT199">
        <v>12780</v>
      </c>
      <c r="AU199">
        <v>19788593</v>
      </c>
      <c r="AV199">
        <v>64.599999999999994</v>
      </c>
    </row>
    <row r="200" spans="1:48" x14ac:dyDescent="0.35">
      <c r="A200" s="3" t="str">
        <f t="shared" si="6"/>
        <v>2009Male15-24 years</v>
      </c>
      <c r="B200">
        <v>2009</v>
      </c>
      <c r="C200">
        <v>2009</v>
      </c>
      <c r="D200" t="s">
        <v>15</v>
      </c>
      <c r="E200" t="s">
        <v>16</v>
      </c>
      <c r="F200" t="s">
        <v>13</v>
      </c>
      <c r="G200" t="s">
        <v>14</v>
      </c>
      <c r="H200">
        <v>3587</v>
      </c>
      <c r="I200">
        <v>22312948</v>
      </c>
      <c r="J200">
        <v>16.100000000000001</v>
      </c>
      <c r="AN200">
        <v>2007</v>
      </c>
      <c r="AO200">
        <v>2007</v>
      </c>
      <c r="AP200" t="s">
        <v>11</v>
      </c>
      <c r="AQ200" t="s">
        <v>12</v>
      </c>
      <c r="AR200" t="s">
        <v>19</v>
      </c>
      <c r="AS200" t="s">
        <v>20</v>
      </c>
      <c r="AT200">
        <v>29501</v>
      </c>
      <c r="AU200">
        <v>21502002</v>
      </c>
      <c r="AV200">
        <v>137.19999999999999</v>
      </c>
    </row>
    <row r="201" spans="1:48" x14ac:dyDescent="0.35">
      <c r="A201" s="3" t="str">
        <f t="shared" si="6"/>
        <v>2009Female25-34 years</v>
      </c>
      <c r="B201">
        <v>2009</v>
      </c>
      <c r="C201">
        <v>2009</v>
      </c>
      <c r="D201" t="s">
        <v>17</v>
      </c>
      <c r="E201" t="s">
        <v>18</v>
      </c>
      <c r="F201" t="s">
        <v>11</v>
      </c>
      <c r="G201" t="s">
        <v>12</v>
      </c>
      <c r="H201">
        <v>1025</v>
      </c>
      <c r="I201">
        <v>20267430</v>
      </c>
      <c r="J201">
        <v>5.0999999999999996</v>
      </c>
      <c r="AN201">
        <v>2007</v>
      </c>
      <c r="AO201">
        <v>2007</v>
      </c>
      <c r="AP201" t="s">
        <v>11</v>
      </c>
      <c r="AQ201" t="s">
        <v>12</v>
      </c>
      <c r="AR201" t="s">
        <v>21</v>
      </c>
      <c r="AS201" t="s">
        <v>22</v>
      </c>
      <c r="AT201">
        <v>70230</v>
      </c>
      <c r="AU201">
        <v>22337962</v>
      </c>
      <c r="AV201">
        <v>314.39999999999998</v>
      </c>
    </row>
    <row r="202" spans="1:48" x14ac:dyDescent="0.35">
      <c r="A202" s="3" t="str">
        <f t="shared" si="6"/>
        <v>2009Male25-34 years</v>
      </c>
      <c r="B202">
        <v>2009</v>
      </c>
      <c r="C202">
        <v>2009</v>
      </c>
      <c r="D202" t="s">
        <v>17</v>
      </c>
      <c r="E202" t="s">
        <v>18</v>
      </c>
      <c r="F202" t="s">
        <v>13</v>
      </c>
      <c r="G202" t="s">
        <v>14</v>
      </c>
      <c r="H202">
        <v>4285</v>
      </c>
      <c r="I202">
        <v>20455912</v>
      </c>
      <c r="J202">
        <v>20.9</v>
      </c>
      <c r="AN202">
        <v>2007</v>
      </c>
      <c r="AO202">
        <v>2007</v>
      </c>
      <c r="AP202" t="s">
        <v>11</v>
      </c>
      <c r="AQ202" t="s">
        <v>12</v>
      </c>
      <c r="AR202" t="s">
        <v>23</v>
      </c>
      <c r="AS202" t="s">
        <v>24</v>
      </c>
      <c r="AT202">
        <v>113492</v>
      </c>
      <c r="AU202">
        <v>17148671</v>
      </c>
      <c r="AV202">
        <v>661.8</v>
      </c>
    </row>
    <row r="203" spans="1:48" x14ac:dyDescent="0.35">
      <c r="A203" s="3" t="str">
        <f t="shared" si="6"/>
        <v>2009Female35-44 years</v>
      </c>
      <c r="B203">
        <v>2009</v>
      </c>
      <c r="C203">
        <v>2009</v>
      </c>
      <c r="D203" t="s">
        <v>19</v>
      </c>
      <c r="E203" t="s">
        <v>20</v>
      </c>
      <c r="F203" t="s">
        <v>11</v>
      </c>
      <c r="G203" t="s">
        <v>12</v>
      </c>
      <c r="H203">
        <v>1531</v>
      </c>
      <c r="I203">
        <v>20841610</v>
      </c>
      <c r="J203">
        <v>7.3</v>
      </c>
      <c r="AN203">
        <v>2007</v>
      </c>
      <c r="AO203">
        <v>2007</v>
      </c>
      <c r="AP203" t="s">
        <v>11</v>
      </c>
      <c r="AQ203" t="s">
        <v>12</v>
      </c>
      <c r="AR203" t="s">
        <v>25</v>
      </c>
      <c r="AS203" t="s">
        <v>26</v>
      </c>
      <c r="AT203">
        <v>170894</v>
      </c>
      <c r="AU203">
        <v>10595802</v>
      </c>
      <c r="AV203">
        <v>1612.8</v>
      </c>
    </row>
    <row r="204" spans="1:48" x14ac:dyDescent="0.35">
      <c r="A204" s="3" t="str">
        <f t="shared" si="6"/>
        <v>2009Male35-44 years</v>
      </c>
      <c r="B204">
        <v>2009</v>
      </c>
      <c r="C204">
        <v>2009</v>
      </c>
      <c r="D204" t="s">
        <v>19</v>
      </c>
      <c r="E204" t="s">
        <v>20</v>
      </c>
      <c r="F204" t="s">
        <v>13</v>
      </c>
      <c r="G204" t="s">
        <v>14</v>
      </c>
      <c r="H204">
        <v>5133</v>
      </c>
      <c r="I204">
        <v>20646201</v>
      </c>
      <c r="J204">
        <v>24.9</v>
      </c>
      <c r="AN204">
        <v>2007</v>
      </c>
      <c r="AO204">
        <v>2007</v>
      </c>
      <c r="AP204" t="s">
        <v>11</v>
      </c>
      <c r="AQ204" t="s">
        <v>12</v>
      </c>
      <c r="AR204" t="s">
        <v>27</v>
      </c>
      <c r="AS204" t="s">
        <v>28</v>
      </c>
      <c r="AT204">
        <v>331879</v>
      </c>
      <c r="AU204">
        <v>7694491</v>
      </c>
      <c r="AV204">
        <v>4313.2</v>
      </c>
    </row>
    <row r="205" spans="1:48" x14ac:dyDescent="0.35">
      <c r="A205" s="3" t="str">
        <f t="shared" si="6"/>
        <v>2009Female45-54 years</v>
      </c>
      <c r="B205">
        <v>2009</v>
      </c>
      <c r="C205">
        <v>2009</v>
      </c>
      <c r="D205" t="s">
        <v>21</v>
      </c>
      <c r="E205" t="s">
        <v>22</v>
      </c>
      <c r="F205" t="s">
        <v>11</v>
      </c>
      <c r="G205" t="s">
        <v>12</v>
      </c>
      <c r="H205">
        <v>2124</v>
      </c>
      <c r="I205">
        <v>22797854</v>
      </c>
      <c r="J205">
        <v>9.3000000000000007</v>
      </c>
      <c r="AN205">
        <v>2007</v>
      </c>
      <c r="AO205">
        <v>2007</v>
      </c>
      <c r="AP205" t="s">
        <v>11</v>
      </c>
      <c r="AQ205" t="s">
        <v>12</v>
      </c>
      <c r="AR205" t="s">
        <v>29</v>
      </c>
      <c r="AS205" t="s">
        <v>30</v>
      </c>
      <c r="AT205">
        <v>464781</v>
      </c>
      <c r="AU205">
        <v>3446309</v>
      </c>
      <c r="AV205">
        <v>13486.3</v>
      </c>
    </row>
    <row r="206" spans="1:48" x14ac:dyDescent="0.35">
      <c r="A206" s="3" t="str">
        <f t="shared" si="6"/>
        <v>2009Male45-54 years</v>
      </c>
      <c r="B206">
        <v>2009</v>
      </c>
      <c r="C206">
        <v>2009</v>
      </c>
      <c r="D206" t="s">
        <v>21</v>
      </c>
      <c r="E206" t="s">
        <v>22</v>
      </c>
      <c r="F206" t="s">
        <v>13</v>
      </c>
      <c r="G206" t="s">
        <v>14</v>
      </c>
      <c r="H206">
        <v>6455</v>
      </c>
      <c r="I206">
        <v>22069234</v>
      </c>
      <c r="J206">
        <v>29.2</v>
      </c>
      <c r="AN206">
        <v>2007</v>
      </c>
      <c r="AO206">
        <v>2007</v>
      </c>
      <c r="AP206" t="s">
        <v>11</v>
      </c>
      <c r="AQ206" t="s">
        <v>12</v>
      </c>
      <c r="AR206" t="s">
        <v>31</v>
      </c>
      <c r="AS206" t="s">
        <v>32</v>
      </c>
      <c r="AT206">
        <v>45</v>
      </c>
      <c r="AU206" t="s">
        <v>33</v>
      </c>
      <c r="AV206" t="s">
        <v>33</v>
      </c>
    </row>
    <row r="207" spans="1:48" x14ac:dyDescent="0.35">
      <c r="A207" s="3" t="str">
        <f t="shared" si="6"/>
        <v>2009Female55-64 years</v>
      </c>
      <c r="B207">
        <v>2009</v>
      </c>
      <c r="C207">
        <v>2009</v>
      </c>
      <c r="D207" t="s">
        <v>23</v>
      </c>
      <c r="E207" t="s">
        <v>24</v>
      </c>
      <c r="F207" t="s">
        <v>11</v>
      </c>
      <c r="G207" t="s">
        <v>12</v>
      </c>
      <c r="H207">
        <v>1348</v>
      </c>
      <c r="I207">
        <v>18329541</v>
      </c>
      <c r="J207">
        <v>7.4</v>
      </c>
      <c r="AN207">
        <v>2007</v>
      </c>
      <c r="AO207">
        <v>2007</v>
      </c>
      <c r="AP207" t="s">
        <v>13</v>
      </c>
      <c r="AQ207" t="s">
        <v>14</v>
      </c>
      <c r="AR207" t="s">
        <v>167</v>
      </c>
      <c r="AS207">
        <v>1</v>
      </c>
      <c r="AT207">
        <v>16293</v>
      </c>
      <c r="AU207">
        <v>2120816</v>
      </c>
      <c r="AV207">
        <v>768.2</v>
      </c>
    </row>
    <row r="208" spans="1:48" x14ac:dyDescent="0.35">
      <c r="A208" s="3" t="str">
        <f t="shared" si="6"/>
        <v>2009Male55-64 years</v>
      </c>
      <c r="B208">
        <v>2009</v>
      </c>
      <c r="C208">
        <v>2009</v>
      </c>
      <c r="D208" t="s">
        <v>23</v>
      </c>
      <c r="E208" t="s">
        <v>24</v>
      </c>
      <c r="F208" t="s">
        <v>13</v>
      </c>
      <c r="G208" t="s">
        <v>14</v>
      </c>
      <c r="H208">
        <v>4449</v>
      </c>
      <c r="I208">
        <v>17076059</v>
      </c>
      <c r="J208">
        <v>26.1</v>
      </c>
      <c r="AN208">
        <v>2007</v>
      </c>
      <c r="AO208">
        <v>2007</v>
      </c>
      <c r="AP208" t="s">
        <v>13</v>
      </c>
      <c r="AQ208" t="s">
        <v>14</v>
      </c>
      <c r="AR208" t="s">
        <v>168</v>
      </c>
      <c r="AS208" s="1">
        <v>44200</v>
      </c>
      <c r="AT208">
        <v>2634</v>
      </c>
      <c r="AU208">
        <v>8164877</v>
      </c>
      <c r="AV208">
        <v>32.299999999999997</v>
      </c>
    </row>
    <row r="209" spans="1:48" x14ac:dyDescent="0.35">
      <c r="A209" s="3" t="str">
        <f t="shared" si="6"/>
        <v>2009Female65-74 years</v>
      </c>
      <c r="B209">
        <v>2009</v>
      </c>
      <c r="C209">
        <v>2009</v>
      </c>
      <c r="D209" t="s">
        <v>25</v>
      </c>
      <c r="E209" t="s">
        <v>26</v>
      </c>
      <c r="F209" t="s">
        <v>11</v>
      </c>
      <c r="G209" t="s">
        <v>12</v>
      </c>
      <c r="H209">
        <v>522</v>
      </c>
      <c r="I209">
        <v>11375157</v>
      </c>
      <c r="J209">
        <v>4.5999999999999996</v>
      </c>
      <c r="AN209">
        <v>2007</v>
      </c>
      <c r="AO209">
        <v>2007</v>
      </c>
      <c r="AP209" t="s">
        <v>13</v>
      </c>
      <c r="AQ209" t="s">
        <v>14</v>
      </c>
      <c r="AR209" t="s">
        <v>10</v>
      </c>
      <c r="AS209" s="1">
        <v>44330</v>
      </c>
      <c r="AT209">
        <v>3585</v>
      </c>
      <c r="AU209">
        <v>20744888</v>
      </c>
      <c r="AV209">
        <v>17.3</v>
      </c>
    </row>
    <row r="210" spans="1:48" x14ac:dyDescent="0.35">
      <c r="A210" s="3" t="str">
        <f t="shared" si="6"/>
        <v>2009Male65-74 years</v>
      </c>
      <c r="B210">
        <v>2009</v>
      </c>
      <c r="C210">
        <v>2009</v>
      </c>
      <c r="D210" t="s">
        <v>25</v>
      </c>
      <c r="E210" t="s">
        <v>26</v>
      </c>
      <c r="F210" t="s">
        <v>13</v>
      </c>
      <c r="G210" t="s">
        <v>14</v>
      </c>
      <c r="H210">
        <v>2389</v>
      </c>
      <c r="I210">
        <v>9857942</v>
      </c>
      <c r="J210">
        <v>24.2</v>
      </c>
      <c r="AN210">
        <v>2007</v>
      </c>
      <c r="AO210">
        <v>2007</v>
      </c>
      <c r="AP210" t="s">
        <v>13</v>
      </c>
      <c r="AQ210" t="s">
        <v>14</v>
      </c>
      <c r="AR210" t="s">
        <v>15</v>
      </c>
      <c r="AS210" t="s">
        <v>16</v>
      </c>
      <c r="AT210">
        <v>25316</v>
      </c>
      <c r="AU210">
        <v>22144326</v>
      </c>
      <c r="AV210">
        <v>114.3</v>
      </c>
    </row>
    <row r="211" spans="1:48" x14ac:dyDescent="0.35">
      <c r="A211" s="3" t="str">
        <f t="shared" si="6"/>
        <v>2009Female75-84 years</v>
      </c>
      <c r="B211">
        <v>2009</v>
      </c>
      <c r="C211">
        <v>2009</v>
      </c>
      <c r="D211" t="s">
        <v>27</v>
      </c>
      <c r="E211" t="s">
        <v>28</v>
      </c>
      <c r="F211" t="s">
        <v>11</v>
      </c>
      <c r="G211" t="s">
        <v>12</v>
      </c>
      <c r="H211">
        <v>274</v>
      </c>
      <c r="I211">
        <v>7590640</v>
      </c>
      <c r="J211">
        <v>3.6</v>
      </c>
      <c r="AN211">
        <v>2007</v>
      </c>
      <c r="AO211">
        <v>2007</v>
      </c>
      <c r="AP211" t="s">
        <v>13</v>
      </c>
      <c r="AQ211" t="s">
        <v>14</v>
      </c>
      <c r="AR211" t="s">
        <v>17</v>
      </c>
      <c r="AS211" t="s">
        <v>18</v>
      </c>
      <c r="AT211">
        <v>29792</v>
      </c>
      <c r="AU211">
        <v>19924870</v>
      </c>
      <c r="AV211">
        <v>149.5</v>
      </c>
    </row>
    <row r="212" spans="1:48" x14ac:dyDescent="0.35">
      <c r="A212" s="3" t="str">
        <f t="shared" si="6"/>
        <v>2009Male75-84 years</v>
      </c>
      <c r="B212">
        <v>2009</v>
      </c>
      <c r="C212">
        <v>2009</v>
      </c>
      <c r="D212" t="s">
        <v>27</v>
      </c>
      <c r="E212" t="s">
        <v>28</v>
      </c>
      <c r="F212" t="s">
        <v>13</v>
      </c>
      <c r="G212" t="s">
        <v>14</v>
      </c>
      <c r="H212">
        <v>1786</v>
      </c>
      <c r="I212">
        <v>5432135</v>
      </c>
      <c r="J212">
        <v>32.9</v>
      </c>
      <c r="AN212">
        <v>2007</v>
      </c>
      <c r="AO212">
        <v>2007</v>
      </c>
      <c r="AP212" t="s">
        <v>13</v>
      </c>
      <c r="AQ212" t="s">
        <v>14</v>
      </c>
      <c r="AR212" t="s">
        <v>19</v>
      </c>
      <c r="AS212" t="s">
        <v>20</v>
      </c>
      <c r="AT212">
        <v>50105</v>
      </c>
      <c r="AU212">
        <v>21294228</v>
      </c>
      <c r="AV212">
        <v>235.3</v>
      </c>
    </row>
    <row r="213" spans="1:48" x14ac:dyDescent="0.35">
      <c r="A213" s="3" t="str">
        <f t="shared" si="6"/>
        <v>2009Female85+ years</v>
      </c>
      <c r="B213">
        <v>2009</v>
      </c>
      <c r="C213">
        <v>2009</v>
      </c>
      <c r="D213" t="s">
        <v>29</v>
      </c>
      <c r="E213" t="s">
        <v>30</v>
      </c>
      <c r="F213" t="s">
        <v>11</v>
      </c>
      <c r="G213" t="s">
        <v>12</v>
      </c>
      <c r="H213">
        <v>115</v>
      </c>
      <c r="I213">
        <v>3631954</v>
      </c>
      <c r="J213">
        <v>3.2</v>
      </c>
      <c r="AN213">
        <v>2007</v>
      </c>
      <c r="AO213">
        <v>2007</v>
      </c>
      <c r="AP213" t="s">
        <v>13</v>
      </c>
      <c r="AQ213" t="s">
        <v>14</v>
      </c>
      <c r="AR213" t="s">
        <v>21</v>
      </c>
      <c r="AS213" t="s">
        <v>22</v>
      </c>
      <c r="AT213">
        <v>114456</v>
      </c>
      <c r="AU213">
        <v>21601977</v>
      </c>
      <c r="AV213">
        <v>529.79999999999995</v>
      </c>
    </row>
    <row r="214" spans="1:48" x14ac:dyDescent="0.35">
      <c r="A214" s="3" t="str">
        <f t="shared" si="6"/>
        <v>2009Male85+ years</v>
      </c>
      <c r="B214">
        <v>2009</v>
      </c>
      <c r="C214">
        <v>2009</v>
      </c>
      <c r="D214" t="s">
        <v>29</v>
      </c>
      <c r="E214" t="s">
        <v>30</v>
      </c>
      <c r="F214" t="s">
        <v>13</v>
      </c>
      <c r="G214" t="s">
        <v>14</v>
      </c>
      <c r="H214">
        <v>762</v>
      </c>
      <c r="I214">
        <v>1735347</v>
      </c>
      <c r="J214">
        <v>43.9</v>
      </c>
      <c r="AN214">
        <v>2007</v>
      </c>
      <c r="AO214">
        <v>2007</v>
      </c>
      <c r="AP214" t="s">
        <v>13</v>
      </c>
      <c r="AQ214" t="s">
        <v>14</v>
      </c>
      <c r="AR214" t="s">
        <v>23</v>
      </c>
      <c r="AS214" t="s">
        <v>24</v>
      </c>
      <c r="AT214">
        <v>173618</v>
      </c>
      <c r="AU214">
        <v>15979763</v>
      </c>
      <c r="AV214">
        <v>1086.5</v>
      </c>
    </row>
    <row r="215" spans="1:48" x14ac:dyDescent="0.35">
      <c r="A215" s="3" t="str">
        <f t="shared" si="6"/>
        <v>2009MaleNot Stated</v>
      </c>
      <c r="B215">
        <v>2009</v>
      </c>
      <c r="C215">
        <v>2009</v>
      </c>
      <c r="D215" t="s">
        <v>31</v>
      </c>
      <c r="E215" t="s">
        <v>32</v>
      </c>
      <c r="F215" t="s">
        <v>13</v>
      </c>
      <c r="G215" t="s">
        <v>14</v>
      </c>
      <c r="H215">
        <v>12</v>
      </c>
      <c r="I215" t="s">
        <v>33</v>
      </c>
      <c r="J215" t="s">
        <v>33</v>
      </c>
      <c r="AN215">
        <v>2007</v>
      </c>
      <c r="AO215">
        <v>2007</v>
      </c>
      <c r="AP215" t="s">
        <v>13</v>
      </c>
      <c r="AQ215" t="s">
        <v>14</v>
      </c>
      <c r="AR215" t="s">
        <v>25</v>
      </c>
      <c r="AS215" t="s">
        <v>26</v>
      </c>
      <c r="AT215">
        <v>218344</v>
      </c>
      <c r="AU215">
        <v>9102925</v>
      </c>
      <c r="AV215">
        <v>2398.6</v>
      </c>
    </row>
    <row r="216" spans="1:48" x14ac:dyDescent="0.35">
      <c r="A216" s="3" t="str">
        <f t="shared" si="6"/>
        <v>2010Female5-14 years</v>
      </c>
      <c r="B216">
        <v>2010</v>
      </c>
      <c r="C216">
        <v>2010</v>
      </c>
      <c r="D216" t="s">
        <v>10</v>
      </c>
      <c r="E216" s="1">
        <v>44330</v>
      </c>
      <c r="F216" t="s">
        <v>11</v>
      </c>
      <c r="G216" t="s">
        <v>12</v>
      </c>
      <c r="H216">
        <v>87</v>
      </c>
      <c r="I216">
        <v>20056351</v>
      </c>
      <c r="J216">
        <v>0.4</v>
      </c>
      <c r="AN216">
        <v>2007</v>
      </c>
      <c r="AO216">
        <v>2007</v>
      </c>
      <c r="AP216" t="s">
        <v>13</v>
      </c>
      <c r="AQ216" t="s">
        <v>14</v>
      </c>
      <c r="AR216" t="s">
        <v>27</v>
      </c>
      <c r="AS216" t="s">
        <v>28</v>
      </c>
      <c r="AT216">
        <v>320803</v>
      </c>
      <c r="AU216">
        <v>5392948</v>
      </c>
      <c r="AV216">
        <v>5948.6</v>
      </c>
    </row>
    <row r="217" spans="1:48" x14ac:dyDescent="0.35">
      <c r="A217" s="3" t="str">
        <f t="shared" si="6"/>
        <v>2010Male5-14 years</v>
      </c>
      <c r="B217">
        <v>2010</v>
      </c>
      <c r="C217">
        <v>2010</v>
      </c>
      <c r="D217" t="s">
        <v>10</v>
      </c>
      <c r="E217" s="1">
        <v>44330</v>
      </c>
      <c r="F217" t="s">
        <v>13</v>
      </c>
      <c r="G217" t="s">
        <v>14</v>
      </c>
      <c r="H217">
        <v>187</v>
      </c>
      <c r="I217">
        <v>20969500</v>
      </c>
      <c r="J217">
        <v>0.9</v>
      </c>
      <c r="AN217">
        <v>2007</v>
      </c>
      <c r="AO217">
        <v>2007</v>
      </c>
      <c r="AP217" t="s">
        <v>13</v>
      </c>
      <c r="AQ217" t="s">
        <v>14</v>
      </c>
      <c r="AR217" t="s">
        <v>29</v>
      </c>
      <c r="AS217" t="s">
        <v>30</v>
      </c>
      <c r="AT217">
        <v>248866</v>
      </c>
      <c r="AU217">
        <v>1593236</v>
      </c>
      <c r="AV217">
        <v>15620.2</v>
      </c>
    </row>
    <row r="218" spans="1:48" x14ac:dyDescent="0.35">
      <c r="A218" s="3" t="str">
        <f t="shared" si="6"/>
        <v>2010Female15-24 years</v>
      </c>
      <c r="B218">
        <v>2010</v>
      </c>
      <c r="C218">
        <v>2010</v>
      </c>
      <c r="D218" t="s">
        <v>15</v>
      </c>
      <c r="E218" t="s">
        <v>16</v>
      </c>
      <c r="F218" t="s">
        <v>11</v>
      </c>
      <c r="G218" t="s">
        <v>12</v>
      </c>
      <c r="H218">
        <v>828</v>
      </c>
      <c r="I218">
        <v>21308500</v>
      </c>
      <c r="J218">
        <v>3.9</v>
      </c>
      <c r="AN218">
        <v>2007</v>
      </c>
      <c r="AO218">
        <v>2007</v>
      </c>
      <c r="AP218" t="s">
        <v>13</v>
      </c>
      <c r="AQ218" t="s">
        <v>14</v>
      </c>
      <c r="AR218" t="s">
        <v>31</v>
      </c>
      <c r="AS218" t="s">
        <v>32</v>
      </c>
      <c r="AT218">
        <v>156</v>
      </c>
      <c r="AU218" t="s">
        <v>33</v>
      </c>
      <c r="AV218" t="s">
        <v>33</v>
      </c>
    </row>
    <row r="219" spans="1:48" x14ac:dyDescent="0.35">
      <c r="A219" s="3" t="str">
        <f t="shared" si="6"/>
        <v>2010Male15-24 years</v>
      </c>
      <c r="B219">
        <v>2010</v>
      </c>
      <c r="C219">
        <v>2010</v>
      </c>
      <c r="D219" t="s">
        <v>15</v>
      </c>
      <c r="E219" t="s">
        <v>16</v>
      </c>
      <c r="F219" t="s">
        <v>13</v>
      </c>
      <c r="G219" t="s">
        <v>14</v>
      </c>
      <c r="H219">
        <v>3766</v>
      </c>
      <c r="I219">
        <v>22317842</v>
      </c>
      <c r="J219">
        <v>16.899999999999999</v>
      </c>
      <c r="AN219">
        <v>2008</v>
      </c>
      <c r="AO219">
        <v>2008</v>
      </c>
      <c r="AP219" t="s">
        <v>11</v>
      </c>
      <c r="AQ219" t="s">
        <v>12</v>
      </c>
      <c r="AR219" t="s">
        <v>167</v>
      </c>
      <c r="AS219">
        <v>1</v>
      </c>
      <c r="AT219">
        <v>12390</v>
      </c>
      <c r="AU219">
        <v>2022889</v>
      </c>
      <c r="AV219">
        <v>612.5</v>
      </c>
    </row>
    <row r="220" spans="1:48" x14ac:dyDescent="0.35">
      <c r="A220" s="3" t="str">
        <f t="shared" si="6"/>
        <v>2010Female25-34 years</v>
      </c>
      <c r="B220">
        <v>2010</v>
      </c>
      <c r="C220">
        <v>2010</v>
      </c>
      <c r="D220" t="s">
        <v>17</v>
      </c>
      <c r="E220" t="s">
        <v>18</v>
      </c>
      <c r="F220" t="s">
        <v>11</v>
      </c>
      <c r="G220" t="s">
        <v>12</v>
      </c>
      <c r="H220">
        <v>1091</v>
      </c>
      <c r="I220">
        <v>20431857</v>
      </c>
      <c r="J220">
        <v>5.3</v>
      </c>
      <c r="AN220">
        <v>2008</v>
      </c>
      <c r="AO220">
        <v>2008</v>
      </c>
      <c r="AP220" t="s">
        <v>11</v>
      </c>
      <c r="AQ220" t="s">
        <v>12</v>
      </c>
      <c r="AR220" t="s">
        <v>168</v>
      </c>
      <c r="AS220" s="1">
        <v>44200</v>
      </c>
      <c r="AT220">
        <v>2037</v>
      </c>
      <c r="AU220">
        <v>7891294</v>
      </c>
      <c r="AV220">
        <v>25.8</v>
      </c>
    </row>
    <row r="221" spans="1:48" x14ac:dyDescent="0.35">
      <c r="A221" s="3" t="str">
        <f t="shared" si="6"/>
        <v>2010Male25-34 years</v>
      </c>
      <c r="B221">
        <v>2010</v>
      </c>
      <c r="C221">
        <v>2010</v>
      </c>
      <c r="D221" t="s">
        <v>17</v>
      </c>
      <c r="E221" t="s">
        <v>18</v>
      </c>
      <c r="F221" t="s">
        <v>13</v>
      </c>
      <c r="G221" t="s">
        <v>14</v>
      </c>
      <c r="H221">
        <v>4637</v>
      </c>
      <c r="I221">
        <v>20632091</v>
      </c>
      <c r="J221">
        <v>22.5</v>
      </c>
      <c r="AN221">
        <v>2008</v>
      </c>
      <c r="AO221">
        <v>2008</v>
      </c>
      <c r="AP221" t="s">
        <v>11</v>
      </c>
      <c r="AQ221" t="s">
        <v>12</v>
      </c>
      <c r="AR221" t="s">
        <v>10</v>
      </c>
      <c r="AS221" s="1">
        <v>44330</v>
      </c>
      <c r="AT221">
        <v>2371</v>
      </c>
      <c r="AU221">
        <v>19856962</v>
      </c>
      <c r="AV221">
        <v>11.9</v>
      </c>
    </row>
    <row r="222" spans="1:48" x14ac:dyDescent="0.35">
      <c r="A222" s="3" t="str">
        <f t="shared" si="6"/>
        <v>2010Female35-44 years</v>
      </c>
      <c r="B222">
        <v>2010</v>
      </c>
      <c r="C222">
        <v>2010</v>
      </c>
      <c r="D222" t="s">
        <v>19</v>
      </c>
      <c r="E222" t="s">
        <v>20</v>
      </c>
      <c r="F222" t="s">
        <v>11</v>
      </c>
      <c r="G222" t="s">
        <v>12</v>
      </c>
      <c r="H222">
        <v>1535</v>
      </c>
      <c r="I222">
        <v>20634607</v>
      </c>
      <c r="J222">
        <v>7.4</v>
      </c>
      <c r="AN222">
        <v>2008</v>
      </c>
      <c r="AO222">
        <v>2008</v>
      </c>
      <c r="AP222" t="s">
        <v>11</v>
      </c>
      <c r="AQ222" t="s">
        <v>12</v>
      </c>
      <c r="AR222" t="s">
        <v>15</v>
      </c>
      <c r="AS222" t="s">
        <v>16</v>
      </c>
      <c r="AT222">
        <v>8171</v>
      </c>
      <c r="AU222">
        <v>21144714</v>
      </c>
      <c r="AV222">
        <v>38.6</v>
      </c>
    </row>
    <row r="223" spans="1:48" x14ac:dyDescent="0.35">
      <c r="A223" s="3" t="str">
        <f t="shared" si="6"/>
        <v>2010Male35-44 years</v>
      </c>
      <c r="B223">
        <v>2010</v>
      </c>
      <c r="C223">
        <v>2010</v>
      </c>
      <c r="D223" t="s">
        <v>19</v>
      </c>
      <c r="E223" t="s">
        <v>20</v>
      </c>
      <c r="F223" t="s">
        <v>13</v>
      </c>
      <c r="G223" t="s">
        <v>14</v>
      </c>
      <c r="H223">
        <v>5022</v>
      </c>
      <c r="I223">
        <v>20435999</v>
      </c>
      <c r="J223">
        <v>24.6</v>
      </c>
      <c r="AN223">
        <v>2008</v>
      </c>
      <c r="AO223">
        <v>2008</v>
      </c>
      <c r="AP223" t="s">
        <v>11</v>
      </c>
      <c r="AQ223" t="s">
        <v>12</v>
      </c>
      <c r="AR223" t="s">
        <v>17</v>
      </c>
      <c r="AS223" t="s">
        <v>18</v>
      </c>
      <c r="AT223">
        <v>12640</v>
      </c>
      <c r="AU223">
        <v>20019411</v>
      </c>
      <c r="AV223">
        <v>63.1</v>
      </c>
    </row>
    <row r="224" spans="1:48" x14ac:dyDescent="0.35">
      <c r="A224" s="3" t="str">
        <f t="shared" si="6"/>
        <v>2010Female45-54 years</v>
      </c>
      <c r="B224">
        <v>2010</v>
      </c>
      <c r="C224">
        <v>2010</v>
      </c>
      <c r="D224" t="s">
        <v>21</v>
      </c>
      <c r="E224" t="s">
        <v>22</v>
      </c>
      <c r="F224" t="s">
        <v>11</v>
      </c>
      <c r="G224" t="s">
        <v>12</v>
      </c>
      <c r="H224">
        <v>2061</v>
      </c>
      <c r="I224">
        <v>22864357</v>
      </c>
      <c r="J224">
        <v>9</v>
      </c>
      <c r="AN224">
        <v>2008</v>
      </c>
      <c r="AO224">
        <v>2008</v>
      </c>
      <c r="AP224" t="s">
        <v>11</v>
      </c>
      <c r="AQ224" t="s">
        <v>12</v>
      </c>
      <c r="AR224" t="s">
        <v>19</v>
      </c>
      <c r="AS224" t="s">
        <v>20</v>
      </c>
      <c r="AT224">
        <v>28684</v>
      </c>
      <c r="AU224">
        <v>21195733</v>
      </c>
      <c r="AV224">
        <v>135.30000000000001</v>
      </c>
    </row>
    <row r="225" spans="1:48" x14ac:dyDescent="0.35">
      <c r="A225" s="3" t="str">
        <f t="shared" si="6"/>
        <v>2010Male45-54 years</v>
      </c>
      <c r="B225">
        <v>2010</v>
      </c>
      <c r="C225">
        <v>2010</v>
      </c>
      <c r="D225" t="s">
        <v>21</v>
      </c>
      <c r="E225" t="s">
        <v>22</v>
      </c>
      <c r="F225" t="s">
        <v>13</v>
      </c>
      <c r="G225" t="s">
        <v>14</v>
      </c>
      <c r="H225">
        <v>6720</v>
      </c>
      <c r="I225">
        <v>22142359</v>
      </c>
      <c r="J225">
        <v>30.3</v>
      </c>
      <c r="AN225">
        <v>2008</v>
      </c>
      <c r="AO225">
        <v>2008</v>
      </c>
      <c r="AP225" t="s">
        <v>11</v>
      </c>
      <c r="AQ225" t="s">
        <v>12</v>
      </c>
      <c r="AR225" t="s">
        <v>21</v>
      </c>
      <c r="AS225" t="s">
        <v>22</v>
      </c>
      <c r="AT225">
        <v>71504</v>
      </c>
      <c r="AU225">
        <v>22597536</v>
      </c>
      <c r="AV225">
        <v>316.39999999999998</v>
      </c>
    </row>
    <row r="226" spans="1:48" x14ac:dyDescent="0.35">
      <c r="A226" s="3" t="str">
        <f t="shared" si="6"/>
        <v>2010Female55-64 years</v>
      </c>
      <c r="B226">
        <v>2010</v>
      </c>
      <c r="C226">
        <v>2010</v>
      </c>
      <c r="D226" t="s">
        <v>23</v>
      </c>
      <c r="E226" t="s">
        <v>24</v>
      </c>
      <c r="F226" t="s">
        <v>11</v>
      </c>
      <c r="G226" t="s">
        <v>12</v>
      </c>
      <c r="H226">
        <v>1511</v>
      </c>
      <c r="I226">
        <v>18881581</v>
      </c>
      <c r="J226">
        <v>8</v>
      </c>
      <c r="AN226">
        <v>2008</v>
      </c>
      <c r="AO226">
        <v>2008</v>
      </c>
      <c r="AP226" t="s">
        <v>11</v>
      </c>
      <c r="AQ226" t="s">
        <v>12</v>
      </c>
      <c r="AR226" t="s">
        <v>23</v>
      </c>
      <c r="AS226" t="s">
        <v>24</v>
      </c>
      <c r="AT226">
        <v>116632</v>
      </c>
      <c r="AU226">
        <v>17681763</v>
      </c>
      <c r="AV226">
        <v>659.6</v>
      </c>
    </row>
    <row r="227" spans="1:48" x14ac:dyDescent="0.35">
      <c r="A227" s="3" t="str">
        <f t="shared" si="6"/>
        <v>2010Male55-64 years</v>
      </c>
      <c r="B227">
        <v>2010</v>
      </c>
      <c r="C227">
        <v>2010</v>
      </c>
      <c r="D227" t="s">
        <v>23</v>
      </c>
      <c r="E227" t="s">
        <v>24</v>
      </c>
      <c r="F227" t="s">
        <v>13</v>
      </c>
      <c r="G227" t="s">
        <v>14</v>
      </c>
      <c r="H227">
        <v>4864</v>
      </c>
      <c r="I227">
        <v>17601148</v>
      </c>
      <c r="J227">
        <v>27.6</v>
      </c>
      <c r="AN227">
        <v>2008</v>
      </c>
      <c r="AO227">
        <v>2008</v>
      </c>
      <c r="AP227" t="s">
        <v>11</v>
      </c>
      <c r="AQ227" t="s">
        <v>12</v>
      </c>
      <c r="AR227" t="s">
        <v>25</v>
      </c>
      <c r="AS227" t="s">
        <v>26</v>
      </c>
      <c r="AT227">
        <v>176179</v>
      </c>
      <c r="AU227">
        <v>11004244</v>
      </c>
      <c r="AV227">
        <v>1601</v>
      </c>
    </row>
    <row r="228" spans="1:48" x14ac:dyDescent="0.35">
      <c r="A228" s="3" t="str">
        <f t="shared" si="6"/>
        <v>2010Female65-74 years</v>
      </c>
      <c r="B228">
        <v>2010</v>
      </c>
      <c r="C228">
        <v>2010</v>
      </c>
      <c r="D228" t="s">
        <v>25</v>
      </c>
      <c r="E228" t="s">
        <v>26</v>
      </c>
      <c r="F228" t="s">
        <v>11</v>
      </c>
      <c r="G228" t="s">
        <v>12</v>
      </c>
      <c r="H228">
        <v>556</v>
      </c>
      <c r="I228">
        <v>11616910</v>
      </c>
      <c r="J228">
        <v>4.8</v>
      </c>
      <c r="AN228">
        <v>2008</v>
      </c>
      <c r="AO228">
        <v>2008</v>
      </c>
      <c r="AP228" t="s">
        <v>11</v>
      </c>
      <c r="AQ228" t="s">
        <v>12</v>
      </c>
      <c r="AR228" t="s">
        <v>27</v>
      </c>
      <c r="AS228" t="s">
        <v>28</v>
      </c>
      <c r="AT228">
        <v>331664</v>
      </c>
      <c r="AU228">
        <v>7656443</v>
      </c>
      <c r="AV228">
        <v>4331.8</v>
      </c>
    </row>
    <row r="229" spans="1:48" x14ac:dyDescent="0.35">
      <c r="A229" s="3" t="str">
        <f t="shared" si="6"/>
        <v>2010Male65-74 years</v>
      </c>
      <c r="B229">
        <v>2010</v>
      </c>
      <c r="C229">
        <v>2010</v>
      </c>
      <c r="D229" t="s">
        <v>25</v>
      </c>
      <c r="E229" t="s">
        <v>26</v>
      </c>
      <c r="F229" t="s">
        <v>13</v>
      </c>
      <c r="G229" t="s">
        <v>14</v>
      </c>
      <c r="H229">
        <v>2416</v>
      </c>
      <c r="I229">
        <v>10096519</v>
      </c>
      <c r="J229">
        <v>23.9</v>
      </c>
      <c r="AN229">
        <v>2008</v>
      </c>
      <c r="AO229">
        <v>2008</v>
      </c>
      <c r="AP229" t="s">
        <v>11</v>
      </c>
      <c r="AQ229" t="s">
        <v>12</v>
      </c>
      <c r="AR229" t="s">
        <v>29</v>
      </c>
      <c r="AS229" t="s">
        <v>30</v>
      </c>
      <c r="AT229">
        <v>483470</v>
      </c>
      <c r="AU229">
        <v>3533026</v>
      </c>
      <c r="AV229">
        <v>13684.3</v>
      </c>
    </row>
    <row r="230" spans="1:48" x14ac:dyDescent="0.35">
      <c r="A230" s="3" t="str">
        <f t="shared" si="6"/>
        <v>2010Female75-84 years</v>
      </c>
      <c r="B230">
        <v>2010</v>
      </c>
      <c r="C230">
        <v>2010</v>
      </c>
      <c r="D230" t="s">
        <v>27</v>
      </c>
      <c r="E230" t="s">
        <v>28</v>
      </c>
      <c r="F230" t="s">
        <v>11</v>
      </c>
      <c r="G230" t="s">
        <v>12</v>
      </c>
      <c r="H230">
        <v>282</v>
      </c>
      <c r="I230">
        <v>7584360</v>
      </c>
      <c r="J230">
        <v>3.7</v>
      </c>
      <c r="AN230">
        <v>2008</v>
      </c>
      <c r="AO230">
        <v>2008</v>
      </c>
      <c r="AP230" t="s">
        <v>11</v>
      </c>
      <c r="AQ230" t="s">
        <v>12</v>
      </c>
      <c r="AR230" t="s">
        <v>31</v>
      </c>
      <c r="AS230" t="s">
        <v>32</v>
      </c>
      <c r="AT230">
        <v>45</v>
      </c>
      <c r="AU230" t="s">
        <v>33</v>
      </c>
      <c r="AV230" t="s">
        <v>33</v>
      </c>
    </row>
    <row r="231" spans="1:48" x14ac:dyDescent="0.35">
      <c r="A231" s="3" t="str">
        <f t="shared" si="6"/>
        <v>2010Male75-84 years</v>
      </c>
      <c r="B231">
        <v>2010</v>
      </c>
      <c r="C231">
        <v>2010</v>
      </c>
      <c r="D231" t="s">
        <v>27</v>
      </c>
      <c r="E231" t="s">
        <v>28</v>
      </c>
      <c r="F231" t="s">
        <v>13</v>
      </c>
      <c r="G231" t="s">
        <v>14</v>
      </c>
      <c r="H231">
        <v>1769</v>
      </c>
      <c r="I231">
        <v>5476762</v>
      </c>
      <c r="J231">
        <v>32.299999999999997</v>
      </c>
      <c r="AN231">
        <v>2008</v>
      </c>
      <c r="AO231">
        <v>2008</v>
      </c>
      <c r="AP231" t="s">
        <v>13</v>
      </c>
      <c r="AQ231" t="s">
        <v>14</v>
      </c>
      <c r="AR231" t="s">
        <v>167</v>
      </c>
      <c r="AS231">
        <v>1</v>
      </c>
      <c r="AT231">
        <v>15669</v>
      </c>
      <c r="AU231">
        <v>2109846</v>
      </c>
      <c r="AV231">
        <v>742.7</v>
      </c>
    </row>
    <row r="232" spans="1:48" x14ac:dyDescent="0.35">
      <c r="A232" s="3" t="str">
        <f t="shared" si="6"/>
        <v>2010Female85+ years</v>
      </c>
      <c r="B232">
        <v>2010</v>
      </c>
      <c r="C232">
        <v>2010</v>
      </c>
      <c r="D232" t="s">
        <v>29</v>
      </c>
      <c r="E232" t="s">
        <v>30</v>
      </c>
      <c r="F232" t="s">
        <v>11</v>
      </c>
      <c r="G232" t="s">
        <v>12</v>
      </c>
      <c r="H232">
        <v>121</v>
      </c>
      <c r="I232">
        <v>3703754</v>
      </c>
      <c r="J232">
        <v>3.3</v>
      </c>
      <c r="AN232">
        <v>2008</v>
      </c>
      <c r="AO232">
        <v>2008</v>
      </c>
      <c r="AP232" t="s">
        <v>13</v>
      </c>
      <c r="AQ232" t="s">
        <v>14</v>
      </c>
      <c r="AR232" t="s">
        <v>168</v>
      </c>
      <c r="AS232" s="1">
        <v>44200</v>
      </c>
      <c r="AT232">
        <v>2693</v>
      </c>
      <c r="AU232">
        <v>8247098</v>
      </c>
      <c r="AV232">
        <v>32.700000000000003</v>
      </c>
    </row>
    <row r="233" spans="1:48" x14ac:dyDescent="0.35">
      <c r="A233" s="3" t="str">
        <f t="shared" si="6"/>
        <v>2010Male85+ years</v>
      </c>
      <c r="B233">
        <v>2010</v>
      </c>
      <c r="C233">
        <v>2010</v>
      </c>
      <c r="D233" t="s">
        <v>29</v>
      </c>
      <c r="E233" t="s">
        <v>30</v>
      </c>
      <c r="F233" t="s">
        <v>13</v>
      </c>
      <c r="G233" t="s">
        <v>14</v>
      </c>
      <c r="H233">
        <v>847</v>
      </c>
      <c r="I233">
        <v>1789679</v>
      </c>
      <c r="J233">
        <v>47.3</v>
      </c>
      <c r="AN233">
        <v>2008</v>
      </c>
      <c r="AO233">
        <v>2008</v>
      </c>
      <c r="AP233" t="s">
        <v>13</v>
      </c>
      <c r="AQ233" t="s">
        <v>14</v>
      </c>
      <c r="AR233" t="s">
        <v>10</v>
      </c>
      <c r="AS233" s="1">
        <v>44330</v>
      </c>
      <c r="AT233">
        <v>3280</v>
      </c>
      <c r="AU233">
        <v>20779295</v>
      </c>
      <c r="AV233">
        <v>15.8</v>
      </c>
    </row>
    <row r="234" spans="1:48" x14ac:dyDescent="0.35">
      <c r="A234" s="3" t="str">
        <f t="shared" si="6"/>
        <v>2010FemaleNot Stated</v>
      </c>
      <c r="B234">
        <v>2010</v>
      </c>
      <c r="C234">
        <v>2010</v>
      </c>
      <c r="D234" t="s">
        <v>31</v>
      </c>
      <c r="E234" t="s">
        <v>32</v>
      </c>
      <c r="F234" t="s">
        <v>11</v>
      </c>
      <c r="G234" t="s">
        <v>12</v>
      </c>
      <c r="H234">
        <v>1</v>
      </c>
      <c r="I234" t="s">
        <v>33</v>
      </c>
      <c r="J234" t="s">
        <v>33</v>
      </c>
      <c r="AN234">
        <v>2008</v>
      </c>
      <c r="AO234">
        <v>2008</v>
      </c>
      <c r="AP234" t="s">
        <v>13</v>
      </c>
      <c r="AQ234" t="s">
        <v>14</v>
      </c>
      <c r="AR234" t="s">
        <v>15</v>
      </c>
      <c r="AS234" t="s">
        <v>16</v>
      </c>
      <c r="AT234">
        <v>24027</v>
      </c>
      <c r="AU234">
        <v>22246778</v>
      </c>
      <c r="AV234">
        <v>108</v>
      </c>
    </row>
    <row r="235" spans="1:48" x14ac:dyDescent="0.35">
      <c r="A235" s="3" t="str">
        <f t="shared" si="6"/>
        <v>2010MaleNot Stated</v>
      </c>
      <c r="B235">
        <v>2010</v>
      </c>
      <c r="C235">
        <v>2010</v>
      </c>
      <c r="D235" t="s">
        <v>31</v>
      </c>
      <c r="E235" t="s">
        <v>32</v>
      </c>
      <c r="F235" t="s">
        <v>13</v>
      </c>
      <c r="G235" t="s">
        <v>14</v>
      </c>
      <c r="H235">
        <v>6</v>
      </c>
      <c r="I235" t="s">
        <v>33</v>
      </c>
      <c r="J235" t="s">
        <v>33</v>
      </c>
      <c r="AN235">
        <v>2008</v>
      </c>
      <c r="AO235">
        <v>2008</v>
      </c>
      <c r="AP235" t="s">
        <v>13</v>
      </c>
      <c r="AQ235" t="s">
        <v>14</v>
      </c>
      <c r="AR235" t="s">
        <v>17</v>
      </c>
      <c r="AS235" t="s">
        <v>18</v>
      </c>
      <c r="AT235">
        <v>29635</v>
      </c>
      <c r="AU235">
        <v>20188062</v>
      </c>
      <c r="AV235">
        <v>146.80000000000001</v>
      </c>
    </row>
    <row r="236" spans="1:48" x14ac:dyDescent="0.35">
      <c r="A236" s="3" t="str">
        <f t="shared" si="6"/>
        <v>2011Female5-14 years</v>
      </c>
      <c r="B236">
        <v>2011</v>
      </c>
      <c r="C236">
        <v>2011</v>
      </c>
      <c r="D236" t="s">
        <v>10</v>
      </c>
      <c r="E236" s="1">
        <v>44330</v>
      </c>
      <c r="F236" t="s">
        <v>11</v>
      </c>
      <c r="G236" t="s">
        <v>12</v>
      </c>
      <c r="H236">
        <v>86</v>
      </c>
      <c r="I236">
        <v>20067831</v>
      </c>
      <c r="J236">
        <v>0.4</v>
      </c>
      <c r="AN236">
        <v>2008</v>
      </c>
      <c r="AO236">
        <v>2008</v>
      </c>
      <c r="AP236" t="s">
        <v>13</v>
      </c>
      <c r="AQ236" t="s">
        <v>14</v>
      </c>
      <c r="AR236" t="s">
        <v>19</v>
      </c>
      <c r="AS236" t="s">
        <v>20</v>
      </c>
      <c r="AT236">
        <v>47686</v>
      </c>
      <c r="AU236">
        <v>20996753</v>
      </c>
      <c r="AV236">
        <v>227.1</v>
      </c>
    </row>
    <row r="237" spans="1:48" x14ac:dyDescent="0.35">
      <c r="A237" s="3" t="str">
        <f t="shared" si="6"/>
        <v>2011Male5-14 years</v>
      </c>
      <c r="B237">
        <v>2011</v>
      </c>
      <c r="C237">
        <v>2011</v>
      </c>
      <c r="D237" t="s">
        <v>10</v>
      </c>
      <c r="E237" s="1">
        <v>44330</v>
      </c>
      <c r="F237" t="s">
        <v>13</v>
      </c>
      <c r="G237" t="s">
        <v>14</v>
      </c>
      <c r="H237">
        <v>201</v>
      </c>
      <c r="I237">
        <v>20971217</v>
      </c>
      <c r="J237">
        <v>1</v>
      </c>
      <c r="AN237">
        <v>2008</v>
      </c>
      <c r="AO237">
        <v>2008</v>
      </c>
      <c r="AP237" t="s">
        <v>13</v>
      </c>
      <c r="AQ237" t="s">
        <v>14</v>
      </c>
      <c r="AR237" t="s">
        <v>21</v>
      </c>
      <c r="AS237" t="s">
        <v>22</v>
      </c>
      <c r="AT237">
        <v>115038</v>
      </c>
      <c r="AU237">
        <v>21862911</v>
      </c>
      <c r="AV237">
        <v>526.20000000000005</v>
      </c>
    </row>
    <row r="238" spans="1:48" x14ac:dyDescent="0.35">
      <c r="A238" s="3" t="str">
        <f t="shared" si="6"/>
        <v>2011Female15-24 years</v>
      </c>
      <c r="B238">
        <v>2011</v>
      </c>
      <c r="C238">
        <v>2011</v>
      </c>
      <c r="D238" t="s">
        <v>15</v>
      </c>
      <c r="E238" t="s">
        <v>16</v>
      </c>
      <c r="F238" t="s">
        <v>11</v>
      </c>
      <c r="G238" t="s">
        <v>12</v>
      </c>
      <c r="H238">
        <v>862</v>
      </c>
      <c r="I238">
        <v>21366229</v>
      </c>
      <c r="J238">
        <v>4</v>
      </c>
      <c r="AN238">
        <v>2008</v>
      </c>
      <c r="AO238">
        <v>2008</v>
      </c>
      <c r="AP238" t="s">
        <v>13</v>
      </c>
      <c r="AQ238" t="s">
        <v>14</v>
      </c>
      <c r="AR238" t="s">
        <v>23</v>
      </c>
      <c r="AS238" t="s">
        <v>24</v>
      </c>
      <c r="AT238">
        <v>179550</v>
      </c>
      <c r="AU238">
        <v>16475300</v>
      </c>
      <c r="AV238">
        <v>1089.8</v>
      </c>
    </row>
    <row r="239" spans="1:48" x14ac:dyDescent="0.35">
      <c r="A239" s="3" t="str">
        <f t="shared" si="6"/>
        <v>2011Male15-24 years</v>
      </c>
      <c r="B239">
        <v>2011</v>
      </c>
      <c r="C239">
        <v>2011</v>
      </c>
      <c r="D239" t="s">
        <v>15</v>
      </c>
      <c r="E239" t="s">
        <v>16</v>
      </c>
      <c r="F239" t="s">
        <v>13</v>
      </c>
      <c r="G239" t="s">
        <v>14</v>
      </c>
      <c r="H239">
        <v>3957</v>
      </c>
      <c r="I239">
        <v>22431646</v>
      </c>
      <c r="J239">
        <v>17.600000000000001</v>
      </c>
      <c r="AN239">
        <v>2008</v>
      </c>
      <c r="AO239">
        <v>2008</v>
      </c>
      <c r="AP239" t="s">
        <v>13</v>
      </c>
      <c r="AQ239" t="s">
        <v>14</v>
      </c>
      <c r="AR239" t="s">
        <v>25</v>
      </c>
      <c r="AS239" t="s">
        <v>26</v>
      </c>
      <c r="AT239">
        <v>225400</v>
      </c>
      <c r="AU239">
        <v>9501435</v>
      </c>
      <c r="AV239">
        <v>2372.3000000000002</v>
      </c>
    </row>
    <row r="240" spans="1:48" x14ac:dyDescent="0.35">
      <c r="A240" s="3" t="str">
        <f t="shared" si="6"/>
        <v>2011Female25-34 years</v>
      </c>
      <c r="B240">
        <v>2011</v>
      </c>
      <c r="C240">
        <v>2011</v>
      </c>
      <c r="D240" t="s">
        <v>17</v>
      </c>
      <c r="E240" t="s">
        <v>18</v>
      </c>
      <c r="F240" t="s">
        <v>11</v>
      </c>
      <c r="G240" t="s">
        <v>12</v>
      </c>
      <c r="H240">
        <v>1237</v>
      </c>
      <c r="I240">
        <v>20746335</v>
      </c>
      <c r="J240">
        <v>6</v>
      </c>
      <c r="AN240">
        <v>2008</v>
      </c>
      <c r="AO240">
        <v>2008</v>
      </c>
      <c r="AP240" t="s">
        <v>13</v>
      </c>
      <c r="AQ240" t="s">
        <v>14</v>
      </c>
      <c r="AR240" t="s">
        <v>27</v>
      </c>
      <c r="AS240" t="s">
        <v>28</v>
      </c>
      <c r="AT240">
        <v>321896</v>
      </c>
      <c r="AU240">
        <v>5419659</v>
      </c>
      <c r="AV240">
        <v>5939.4</v>
      </c>
    </row>
    <row r="241" spans="1:48" x14ac:dyDescent="0.35">
      <c r="A241" s="3" t="str">
        <f t="shared" si="6"/>
        <v>2011Male25-34 years</v>
      </c>
      <c r="B241">
        <v>2011</v>
      </c>
      <c r="C241">
        <v>2011</v>
      </c>
      <c r="D241" t="s">
        <v>17</v>
      </c>
      <c r="E241" t="s">
        <v>18</v>
      </c>
      <c r="F241" t="s">
        <v>13</v>
      </c>
      <c r="G241" t="s">
        <v>14</v>
      </c>
      <c r="H241">
        <v>4847</v>
      </c>
      <c r="I241">
        <v>21044163</v>
      </c>
      <c r="J241">
        <v>23</v>
      </c>
      <c r="AN241">
        <v>2008</v>
      </c>
      <c r="AO241">
        <v>2008</v>
      </c>
      <c r="AP241" t="s">
        <v>13</v>
      </c>
      <c r="AQ241" t="s">
        <v>14</v>
      </c>
      <c r="AR241" t="s">
        <v>29</v>
      </c>
      <c r="AS241" t="s">
        <v>30</v>
      </c>
      <c r="AT241">
        <v>261221</v>
      </c>
      <c r="AU241">
        <v>1662814</v>
      </c>
      <c r="AV241">
        <v>15709.6</v>
      </c>
    </row>
    <row r="242" spans="1:48" x14ac:dyDescent="0.35">
      <c r="A242" s="3" t="str">
        <f t="shared" si="6"/>
        <v>2011Female35-44 years</v>
      </c>
      <c r="B242">
        <v>2011</v>
      </c>
      <c r="C242">
        <v>2011</v>
      </c>
      <c r="D242" t="s">
        <v>19</v>
      </c>
      <c r="E242" t="s">
        <v>20</v>
      </c>
      <c r="F242" t="s">
        <v>11</v>
      </c>
      <c r="G242" t="s">
        <v>12</v>
      </c>
      <c r="H242">
        <v>1551</v>
      </c>
      <c r="I242">
        <v>20404484</v>
      </c>
      <c r="J242">
        <v>7.6</v>
      </c>
      <c r="AN242">
        <v>2008</v>
      </c>
      <c r="AO242">
        <v>2008</v>
      </c>
      <c r="AP242" t="s">
        <v>13</v>
      </c>
      <c r="AQ242" t="s">
        <v>14</v>
      </c>
      <c r="AR242" t="s">
        <v>31</v>
      </c>
      <c r="AS242" t="s">
        <v>32</v>
      </c>
      <c r="AT242">
        <v>102</v>
      </c>
      <c r="AU242" t="s">
        <v>33</v>
      </c>
      <c r="AV242" t="s">
        <v>33</v>
      </c>
    </row>
    <row r="243" spans="1:48" x14ac:dyDescent="0.35">
      <c r="A243" s="3" t="str">
        <f t="shared" si="6"/>
        <v>2011Male35-44 years</v>
      </c>
      <c r="B243">
        <v>2011</v>
      </c>
      <c r="C243">
        <v>2011</v>
      </c>
      <c r="D243" t="s">
        <v>19</v>
      </c>
      <c r="E243" t="s">
        <v>20</v>
      </c>
      <c r="F243" t="s">
        <v>13</v>
      </c>
      <c r="G243" t="s">
        <v>14</v>
      </c>
      <c r="H243">
        <v>5037</v>
      </c>
      <c r="I243">
        <v>20223470</v>
      </c>
      <c r="J243">
        <v>24.9</v>
      </c>
      <c r="AN243">
        <v>2009</v>
      </c>
      <c r="AO243">
        <v>2009</v>
      </c>
      <c r="AP243" t="s">
        <v>11</v>
      </c>
      <c r="AQ243" t="s">
        <v>12</v>
      </c>
      <c r="AR243" t="s">
        <v>167</v>
      </c>
      <c r="AS243">
        <v>1</v>
      </c>
      <c r="AT243">
        <v>11589</v>
      </c>
      <c r="AU243">
        <v>1959169</v>
      </c>
      <c r="AV243">
        <v>591.5</v>
      </c>
    </row>
    <row r="244" spans="1:48" x14ac:dyDescent="0.35">
      <c r="A244" s="3" t="str">
        <f t="shared" si="6"/>
        <v>2011Female45-54 years</v>
      </c>
      <c r="B244">
        <v>2011</v>
      </c>
      <c r="C244">
        <v>2011</v>
      </c>
      <c r="D244" t="s">
        <v>21</v>
      </c>
      <c r="E244" t="s">
        <v>22</v>
      </c>
      <c r="F244" t="s">
        <v>11</v>
      </c>
      <c r="G244" t="s">
        <v>12</v>
      </c>
      <c r="H244">
        <v>2213</v>
      </c>
      <c r="I244">
        <v>22698956</v>
      </c>
      <c r="J244">
        <v>9.6999999999999993</v>
      </c>
      <c r="AN244">
        <v>2009</v>
      </c>
      <c r="AO244">
        <v>2009</v>
      </c>
      <c r="AP244" t="s">
        <v>11</v>
      </c>
      <c r="AQ244" t="s">
        <v>12</v>
      </c>
      <c r="AR244" t="s">
        <v>168</v>
      </c>
      <c r="AS244" s="1">
        <v>44200</v>
      </c>
      <c r="AT244">
        <v>1955</v>
      </c>
      <c r="AU244">
        <v>7943260</v>
      </c>
      <c r="AV244">
        <v>24.6</v>
      </c>
    </row>
    <row r="245" spans="1:48" x14ac:dyDescent="0.35">
      <c r="A245" s="3" t="str">
        <f t="shared" si="6"/>
        <v>2011Male45-54 years</v>
      </c>
      <c r="B245">
        <v>2011</v>
      </c>
      <c r="C245">
        <v>2011</v>
      </c>
      <c r="D245" t="s">
        <v>21</v>
      </c>
      <c r="E245" t="s">
        <v>22</v>
      </c>
      <c r="F245" t="s">
        <v>13</v>
      </c>
      <c r="G245" t="s">
        <v>14</v>
      </c>
      <c r="H245">
        <v>6623</v>
      </c>
      <c r="I245">
        <v>22019247</v>
      </c>
      <c r="J245">
        <v>30.1</v>
      </c>
      <c r="AN245">
        <v>2009</v>
      </c>
      <c r="AO245">
        <v>2009</v>
      </c>
      <c r="AP245" t="s">
        <v>11</v>
      </c>
      <c r="AQ245" t="s">
        <v>12</v>
      </c>
      <c r="AR245" t="s">
        <v>10</v>
      </c>
      <c r="AS245" s="1">
        <v>44330</v>
      </c>
      <c r="AT245">
        <v>2403</v>
      </c>
      <c r="AU245">
        <v>19963476</v>
      </c>
      <c r="AV245">
        <v>12</v>
      </c>
    </row>
    <row r="246" spans="1:48" x14ac:dyDescent="0.35">
      <c r="A246" s="3" t="str">
        <f t="shared" si="6"/>
        <v>2011Female55-64 years</v>
      </c>
      <c r="B246">
        <v>2011</v>
      </c>
      <c r="C246">
        <v>2011</v>
      </c>
      <c r="D246" t="s">
        <v>23</v>
      </c>
      <c r="E246" t="s">
        <v>24</v>
      </c>
      <c r="F246" t="s">
        <v>11</v>
      </c>
      <c r="G246" t="s">
        <v>12</v>
      </c>
      <c r="H246">
        <v>1498</v>
      </c>
      <c r="I246">
        <v>19703935</v>
      </c>
      <c r="J246">
        <v>7.6</v>
      </c>
      <c r="AN246">
        <v>2009</v>
      </c>
      <c r="AO246">
        <v>2009</v>
      </c>
      <c r="AP246" t="s">
        <v>11</v>
      </c>
      <c r="AQ246" t="s">
        <v>12</v>
      </c>
      <c r="AR246" t="s">
        <v>15</v>
      </c>
      <c r="AS246" t="s">
        <v>16</v>
      </c>
      <c r="AT246">
        <v>8104</v>
      </c>
      <c r="AU246">
        <v>21263984</v>
      </c>
      <c r="AV246">
        <v>38.1</v>
      </c>
    </row>
    <row r="247" spans="1:48" x14ac:dyDescent="0.35">
      <c r="A247" s="3" t="str">
        <f t="shared" si="6"/>
        <v>2011Male55-64 years</v>
      </c>
      <c r="B247">
        <v>2011</v>
      </c>
      <c r="C247">
        <v>2011</v>
      </c>
      <c r="D247" t="s">
        <v>23</v>
      </c>
      <c r="E247" t="s">
        <v>24</v>
      </c>
      <c r="F247" t="s">
        <v>13</v>
      </c>
      <c r="G247" t="s">
        <v>14</v>
      </c>
      <c r="H247">
        <v>5013</v>
      </c>
      <c r="I247">
        <v>18358205</v>
      </c>
      <c r="J247">
        <v>27.3</v>
      </c>
      <c r="AN247">
        <v>2009</v>
      </c>
      <c r="AO247">
        <v>2009</v>
      </c>
      <c r="AP247" t="s">
        <v>11</v>
      </c>
      <c r="AQ247" t="s">
        <v>12</v>
      </c>
      <c r="AR247" t="s">
        <v>17</v>
      </c>
      <c r="AS247" t="s">
        <v>18</v>
      </c>
      <c r="AT247">
        <v>13303</v>
      </c>
      <c r="AU247">
        <v>20267430</v>
      </c>
      <c r="AV247">
        <v>65.599999999999994</v>
      </c>
    </row>
    <row r="248" spans="1:48" x14ac:dyDescent="0.35">
      <c r="A248" s="3" t="str">
        <f t="shared" si="6"/>
        <v>2011Female65-74 years</v>
      </c>
      <c r="B248">
        <v>2011</v>
      </c>
      <c r="C248">
        <v>2011</v>
      </c>
      <c r="D248" t="s">
        <v>25</v>
      </c>
      <c r="E248" t="s">
        <v>26</v>
      </c>
      <c r="F248" t="s">
        <v>11</v>
      </c>
      <c r="G248" t="s">
        <v>12</v>
      </c>
      <c r="H248">
        <v>625</v>
      </c>
      <c r="I248">
        <v>12005425</v>
      </c>
      <c r="J248">
        <v>5.2</v>
      </c>
      <c r="AN248">
        <v>2009</v>
      </c>
      <c r="AO248">
        <v>2009</v>
      </c>
      <c r="AP248" t="s">
        <v>11</v>
      </c>
      <c r="AQ248" t="s">
        <v>12</v>
      </c>
      <c r="AR248" t="s">
        <v>19</v>
      </c>
      <c r="AS248" t="s">
        <v>20</v>
      </c>
      <c r="AT248">
        <v>28110</v>
      </c>
      <c r="AU248">
        <v>20841610</v>
      </c>
      <c r="AV248">
        <v>134.9</v>
      </c>
    </row>
    <row r="249" spans="1:48" x14ac:dyDescent="0.35">
      <c r="A249" s="3" t="str">
        <f t="shared" si="6"/>
        <v>2011Male65-74 years</v>
      </c>
      <c r="B249">
        <v>2011</v>
      </c>
      <c r="C249">
        <v>2011</v>
      </c>
      <c r="D249" t="s">
        <v>25</v>
      </c>
      <c r="E249" t="s">
        <v>26</v>
      </c>
      <c r="F249" t="s">
        <v>13</v>
      </c>
      <c r="G249" t="s">
        <v>14</v>
      </c>
      <c r="H249">
        <v>2548</v>
      </c>
      <c r="I249">
        <v>10476313</v>
      </c>
      <c r="J249">
        <v>24.3</v>
      </c>
      <c r="AN249">
        <v>2009</v>
      </c>
      <c r="AO249">
        <v>2009</v>
      </c>
      <c r="AP249" t="s">
        <v>11</v>
      </c>
      <c r="AQ249" t="s">
        <v>12</v>
      </c>
      <c r="AR249" t="s">
        <v>21</v>
      </c>
      <c r="AS249" t="s">
        <v>22</v>
      </c>
      <c r="AT249">
        <v>72748</v>
      </c>
      <c r="AU249">
        <v>22797854</v>
      </c>
      <c r="AV249">
        <v>319.10000000000002</v>
      </c>
    </row>
    <row r="250" spans="1:48" x14ac:dyDescent="0.35">
      <c r="A250" s="3" t="str">
        <f t="shared" si="6"/>
        <v>2011Female75-84 years</v>
      </c>
      <c r="B250">
        <v>2011</v>
      </c>
      <c r="C250">
        <v>2011</v>
      </c>
      <c r="D250" t="s">
        <v>27</v>
      </c>
      <c r="E250" t="s">
        <v>28</v>
      </c>
      <c r="F250" t="s">
        <v>11</v>
      </c>
      <c r="G250" t="s">
        <v>12</v>
      </c>
      <c r="H250">
        <v>288</v>
      </c>
      <c r="I250">
        <v>7602197</v>
      </c>
      <c r="J250">
        <v>3.8</v>
      </c>
      <c r="AN250">
        <v>2009</v>
      </c>
      <c r="AO250">
        <v>2009</v>
      </c>
      <c r="AP250" t="s">
        <v>11</v>
      </c>
      <c r="AQ250" t="s">
        <v>12</v>
      </c>
      <c r="AR250" t="s">
        <v>23</v>
      </c>
      <c r="AS250" t="s">
        <v>24</v>
      </c>
      <c r="AT250">
        <v>119165</v>
      </c>
      <c r="AU250">
        <v>18329541</v>
      </c>
      <c r="AV250">
        <v>650.1</v>
      </c>
    </row>
    <row r="251" spans="1:48" x14ac:dyDescent="0.35">
      <c r="A251" s="3" t="str">
        <f t="shared" si="6"/>
        <v>2011Male75-84 years</v>
      </c>
      <c r="B251">
        <v>2011</v>
      </c>
      <c r="C251">
        <v>2011</v>
      </c>
      <c r="D251" t="s">
        <v>27</v>
      </c>
      <c r="E251" t="s">
        <v>28</v>
      </c>
      <c r="F251" t="s">
        <v>13</v>
      </c>
      <c r="G251" t="s">
        <v>14</v>
      </c>
      <c r="H251">
        <v>1880</v>
      </c>
      <c r="I251">
        <v>5573033</v>
      </c>
      <c r="J251">
        <v>33.700000000000003</v>
      </c>
      <c r="AN251">
        <v>2009</v>
      </c>
      <c r="AO251">
        <v>2009</v>
      </c>
      <c r="AP251" t="s">
        <v>11</v>
      </c>
      <c r="AQ251" t="s">
        <v>12</v>
      </c>
      <c r="AR251" t="s">
        <v>25</v>
      </c>
      <c r="AS251" t="s">
        <v>26</v>
      </c>
      <c r="AT251">
        <v>175238</v>
      </c>
      <c r="AU251">
        <v>11375157</v>
      </c>
      <c r="AV251">
        <v>1540.5</v>
      </c>
    </row>
    <row r="252" spans="1:48" x14ac:dyDescent="0.35">
      <c r="A252" s="3" t="str">
        <f t="shared" si="6"/>
        <v>2011Female85+ years</v>
      </c>
      <c r="B252">
        <v>2011</v>
      </c>
      <c r="C252">
        <v>2011</v>
      </c>
      <c r="D252" t="s">
        <v>29</v>
      </c>
      <c r="E252" t="s">
        <v>30</v>
      </c>
      <c r="F252" t="s">
        <v>11</v>
      </c>
      <c r="G252" t="s">
        <v>12</v>
      </c>
      <c r="H252">
        <v>133</v>
      </c>
      <c r="I252">
        <v>3843148</v>
      </c>
      <c r="J252">
        <v>3.5</v>
      </c>
      <c r="AN252">
        <v>2009</v>
      </c>
      <c r="AO252">
        <v>2009</v>
      </c>
      <c r="AP252" t="s">
        <v>11</v>
      </c>
      <c r="AQ252" t="s">
        <v>12</v>
      </c>
      <c r="AR252" t="s">
        <v>27</v>
      </c>
      <c r="AS252" t="s">
        <v>28</v>
      </c>
      <c r="AT252">
        <v>316695</v>
      </c>
      <c r="AU252">
        <v>7590640</v>
      </c>
      <c r="AV252">
        <v>4172.2</v>
      </c>
    </row>
    <row r="253" spans="1:48" x14ac:dyDescent="0.35">
      <c r="A253" s="3" t="str">
        <f t="shared" si="6"/>
        <v>2011Male85+ years</v>
      </c>
      <c r="B253">
        <v>2011</v>
      </c>
      <c r="C253">
        <v>2011</v>
      </c>
      <c r="D253" t="s">
        <v>29</v>
      </c>
      <c r="E253" t="s">
        <v>30</v>
      </c>
      <c r="F253" t="s">
        <v>13</v>
      </c>
      <c r="G253" t="s">
        <v>14</v>
      </c>
      <c r="H253">
        <v>833</v>
      </c>
      <c r="I253">
        <v>1894025</v>
      </c>
      <c r="J253">
        <v>44</v>
      </c>
      <c r="AN253">
        <v>2009</v>
      </c>
      <c r="AO253">
        <v>2009</v>
      </c>
      <c r="AP253" t="s">
        <v>11</v>
      </c>
      <c r="AQ253" t="s">
        <v>12</v>
      </c>
      <c r="AR253" t="s">
        <v>29</v>
      </c>
      <c r="AS253" t="s">
        <v>30</v>
      </c>
      <c r="AT253">
        <v>470396</v>
      </c>
      <c r="AU253">
        <v>3631954</v>
      </c>
      <c r="AV253">
        <v>12951.6</v>
      </c>
    </row>
    <row r="254" spans="1:48" x14ac:dyDescent="0.35">
      <c r="A254" s="3" t="str">
        <f t="shared" si="6"/>
        <v>2011FemaleNot Stated</v>
      </c>
      <c r="B254">
        <v>2011</v>
      </c>
      <c r="C254">
        <v>2011</v>
      </c>
      <c r="D254" t="s">
        <v>31</v>
      </c>
      <c r="E254" t="s">
        <v>32</v>
      </c>
      <c r="F254" t="s">
        <v>11</v>
      </c>
      <c r="G254" t="s">
        <v>12</v>
      </c>
      <c r="H254">
        <v>3</v>
      </c>
      <c r="I254" t="s">
        <v>33</v>
      </c>
      <c r="J254" t="s">
        <v>33</v>
      </c>
      <c r="AN254">
        <v>2009</v>
      </c>
      <c r="AO254">
        <v>2009</v>
      </c>
      <c r="AP254" t="s">
        <v>11</v>
      </c>
      <c r="AQ254" t="s">
        <v>12</v>
      </c>
      <c r="AR254" t="s">
        <v>31</v>
      </c>
      <c r="AS254" t="s">
        <v>32</v>
      </c>
      <c r="AT254">
        <v>78</v>
      </c>
      <c r="AU254" t="s">
        <v>33</v>
      </c>
      <c r="AV254" t="s">
        <v>33</v>
      </c>
    </row>
    <row r="255" spans="1:48" x14ac:dyDescent="0.35">
      <c r="A255" s="3" t="str">
        <f t="shared" si="6"/>
        <v>2011MaleNot Stated</v>
      </c>
      <c r="B255">
        <v>2011</v>
      </c>
      <c r="C255">
        <v>2011</v>
      </c>
      <c r="D255" t="s">
        <v>31</v>
      </c>
      <c r="E255" t="s">
        <v>32</v>
      </c>
      <c r="F255" t="s">
        <v>13</v>
      </c>
      <c r="G255" t="s">
        <v>14</v>
      </c>
      <c r="H255">
        <v>7</v>
      </c>
      <c r="I255" t="s">
        <v>33</v>
      </c>
      <c r="J255" t="s">
        <v>33</v>
      </c>
      <c r="AN255">
        <v>2009</v>
      </c>
      <c r="AO255">
        <v>2009</v>
      </c>
      <c r="AP255" t="s">
        <v>13</v>
      </c>
      <c r="AQ255" t="s">
        <v>14</v>
      </c>
      <c r="AR255" t="s">
        <v>167</v>
      </c>
      <c r="AS255">
        <v>1</v>
      </c>
      <c r="AT255">
        <v>14823</v>
      </c>
      <c r="AU255">
        <v>2044418</v>
      </c>
      <c r="AV255">
        <v>725</v>
      </c>
    </row>
    <row r="256" spans="1:48" x14ac:dyDescent="0.35">
      <c r="A256" s="3" t="str">
        <f t="shared" si="6"/>
        <v>2012Female5-14 years</v>
      </c>
      <c r="B256">
        <v>2012</v>
      </c>
      <c r="C256">
        <v>2012</v>
      </c>
      <c r="D256" t="s">
        <v>10</v>
      </c>
      <c r="E256" s="1">
        <v>44330</v>
      </c>
      <c r="F256" t="s">
        <v>11</v>
      </c>
      <c r="G256" t="s">
        <v>12</v>
      </c>
      <c r="H256">
        <v>85</v>
      </c>
      <c r="I256">
        <v>20118347</v>
      </c>
      <c r="J256">
        <v>0.4</v>
      </c>
      <c r="AN256">
        <v>2009</v>
      </c>
      <c r="AO256">
        <v>2009</v>
      </c>
      <c r="AP256" t="s">
        <v>13</v>
      </c>
      <c r="AQ256" t="s">
        <v>14</v>
      </c>
      <c r="AR256" t="s">
        <v>168</v>
      </c>
      <c r="AS256" s="1">
        <v>44200</v>
      </c>
      <c r="AT256">
        <v>2495</v>
      </c>
      <c r="AU256">
        <v>8297671</v>
      </c>
      <c r="AV256">
        <v>30.1</v>
      </c>
    </row>
    <row r="257" spans="1:48" x14ac:dyDescent="0.35">
      <c r="A257" s="3" t="str">
        <f t="shared" si="6"/>
        <v>2012Male5-14 years</v>
      </c>
      <c r="B257">
        <v>2012</v>
      </c>
      <c r="C257">
        <v>2012</v>
      </c>
      <c r="D257" t="s">
        <v>10</v>
      </c>
      <c r="E257" s="1">
        <v>44330</v>
      </c>
      <c r="F257" t="s">
        <v>13</v>
      </c>
      <c r="G257" t="s">
        <v>14</v>
      </c>
      <c r="H257">
        <v>226</v>
      </c>
      <c r="I257">
        <v>21026407</v>
      </c>
      <c r="J257">
        <v>1.1000000000000001</v>
      </c>
      <c r="AN257">
        <v>2009</v>
      </c>
      <c r="AO257">
        <v>2009</v>
      </c>
      <c r="AP257" t="s">
        <v>13</v>
      </c>
      <c r="AQ257" t="s">
        <v>14</v>
      </c>
      <c r="AR257" t="s">
        <v>10</v>
      </c>
      <c r="AS257" s="1">
        <v>44330</v>
      </c>
      <c r="AT257">
        <v>3248</v>
      </c>
      <c r="AU257">
        <v>20879587</v>
      </c>
      <c r="AV257">
        <v>15.6</v>
      </c>
    </row>
    <row r="258" spans="1:48" x14ac:dyDescent="0.35">
      <c r="A258" s="3" t="str">
        <f t="shared" si="6"/>
        <v>2012Female15-24 years</v>
      </c>
      <c r="B258">
        <v>2012</v>
      </c>
      <c r="C258">
        <v>2012</v>
      </c>
      <c r="D258" t="s">
        <v>15</v>
      </c>
      <c r="E258" t="s">
        <v>16</v>
      </c>
      <c r="F258" t="s">
        <v>11</v>
      </c>
      <c r="G258" t="s">
        <v>12</v>
      </c>
      <c r="H258">
        <v>951</v>
      </c>
      <c r="I258">
        <v>21431588</v>
      </c>
      <c r="J258">
        <v>4.4000000000000004</v>
      </c>
      <c r="AN258">
        <v>2009</v>
      </c>
      <c r="AO258">
        <v>2009</v>
      </c>
      <c r="AP258" t="s">
        <v>13</v>
      </c>
      <c r="AQ258" t="s">
        <v>14</v>
      </c>
      <c r="AR258" t="s">
        <v>15</v>
      </c>
      <c r="AS258" t="s">
        <v>16</v>
      </c>
      <c r="AT258">
        <v>22312</v>
      </c>
      <c r="AU258">
        <v>22312948</v>
      </c>
      <c r="AV258">
        <v>100</v>
      </c>
    </row>
    <row r="259" spans="1:48" x14ac:dyDescent="0.35">
      <c r="A259" s="3" t="str">
        <f t="shared" si="6"/>
        <v>2012Male15-24 years</v>
      </c>
      <c r="B259">
        <v>2012</v>
      </c>
      <c r="C259">
        <v>2012</v>
      </c>
      <c r="D259" t="s">
        <v>15</v>
      </c>
      <c r="E259" t="s">
        <v>16</v>
      </c>
      <c r="F259" t="s">
        <v>13</v>
      </c>
      <c r="G259" t="s">
        <v>14</v>
      </c>
      <c r="H259">
        <v>3913</v>
      </c>
      <c r="I259">
        <v>22512317</v>
      </c>
      <c r="J259">
        <v>17.399999999999999</v>
      </c>
      <c r="AN259">
        <v>2009</v>
      </c>
      <c r="AO259">
        <v>2009</v>
      </c>
      <c r="AP259" t="s">
        <v>13</v>
      </c>
      <c r="AQ259" t="s">
        <v>14</v>
      </c>
      <c r="AR259" t="s">
        <v>17</v>
      </c>
      <c r="AS259" t="s">
        <v>18</v>
      </c>
      <c r="AT259">
        <v>29199</v>
      </c>
      <c r="AU259">
        <v>20455912</v>
      </c>
      <c r="AV259">
        <v>142.69999999999999</v>
      </c>
    </row>
    <row r="260" spans="1:48" x14ac:dyDescent="0.35">
      <c r="A260" s="3" t="str">
        <f t="shared" ref="A260:A323" si="7">B260&amp;F260&amp;D260</f>
        <v>2012Female25-34 years</v>
      </c>
      <c r="B260">
        <v>2012</v>
      </c>
      <c r="C260">
        <v>2012</v>
      </c>
      <c r="D260" t="s">
        <v>17</v>
      </c>
      <c r="E260" t="s">
        <v>18</v>
      </c>
      <c r="F260" t="s">
        <v>11</v>
      </c>
      <c r="G260" t="s">
        <v>12</v>
      </c>
      <c r="H260">
        <v>1230</v>
      </c>
      <c r="I260">
        <v>20970529</v>
      </c>
      <c r="J260">
        <v>5.9</v>
      </c>
      <c r="AN260">
        <v>2009</v>
      </c>
      <c r="AO260">
        <v>2009</v>
      </c>
      <c r="AP260" t="s">
        <v>13</v>
      </c>
      <c r="AQ260" t="s">
        <v>14</v>
      </c>
      <c r="AR260" t="s">
        <v>19</v>
      </c>
      <c r="AS260" t="s">
        <v>20</v>
      </c>
      <c r="AT260">
        <v>46555</v>
      </c>
      <c r="AU260">
        <v>20646201</v>
      </c>
      <c r="AV260">
        <v>225.5</v>
      </c>
    </row>
    <row r="261" spans="1:48" x14ac:dyDescent="0.35">
      <c r="A261" s="3" t="str">
        <f t="shared" si="7"/>
        <v>2012Male25-34 years</v>
      </c>
      <c r="B261">
        <v>2012</v>
      </c>
      <c r="C261">
        <v>2012</v>
      </c>
      <c r="D261" t="s">
        <v>17</v>
      </c>
      <c r="E261" t="s">
        <v>18</v>
      </c>
      <c r="F261" t="s">
        <v>13</v>
      </c>
      <c r="G261" t="s">
        <v>14</v>
      </c>
      <c r="H261">
        <v>4974</v>
      </c>
      <c r="I261">
        <v>21338792</v>
      </c>
      <c r="J261">
        <v>23.3</v>
      </c>
      <c r="AN261">
        <v>2009</v>
      </c>
      <c r="AO261">
        <v>2009</v>
      </c>
      <c r="AP261" t="s">
        <v>13</v>
      </c>
      <c r="AQ261" t="s">
        <v>14</v>
      </c>
      <c r="AR261" t="s">
        <v>21</v>
      </c>
      <c r="AS261" t="s">
        <v>22</v>
      </c>
      <c r="AT261">
        <v>114820</v>
      </c>
      <c r="AU261">
        <v>22069234</v>
      </c>
      <c r="AV261">
        <v>520.29999999999995</v>
      </c>
    </row>
    <row r="262" spans="1:48" x14ac:dyDescent="0.35">
      <c r="A262" s="3" t="str">
        <f t="shared" si="7"/>
        <v>2012Female35-44 years</v>
      </c>
      <c r="B262">
        <v>2012</v>
      </c>
      <c r="C262">
        <v>2012</v>
      </c>
      <c r="D262" t="s">
        <v>19</v>
      </c>
      <c r="E262" t="s">
        <v>20</v>
      </c>
      <c r="F262" t="s">
        <v>11</v>
      </c>
      <c r="G262" t="s">
        <v>12</v>
      </c>
      <c r="H262">
        <v>1568</v>
      </c>
      <c r="I262">
        <v>20342813</v>
      </c>
      <c r="J262">
        <v>7.7</v>
      </c>
      <c r="AN262">
        <v>2009</v>
      </c>
      <c r="AO262">
        <v>2009</v>
      </c>
      <c r="AP262" t="s">
        <v>13</v>
      </c>
      <c r="AQ262" t="s">
        <v>14</v>
      </c>
      <c r="AR262" t="s">
        <v>23</v>
      </c>
      <c r="AS262" t="s">
        <v>24</v>
      </c>
      <c r="AT262">
        <v>184142</v>
      </c>
      <c r="AU262">
        <v>17076059</v>
      </c>
      <c r="AV262">
        <v>1078.4000000000001</v>
      </c>
    </row>
    <row r="263" spans="1:48" x14ac:dyDescent="0.35">
      <c r="A263" s="3" t="str">
        <f t="shared" si="7"/>
        <v>2012Male35-44 years</v>
      </c>
      <c r="B263">
        <v>2012</v>
      </c>
      <c r="C263">
        <v>2012</v>
      </c>
      <c r="D263" t="s">
        <v>19</v>
      </c>
      <c r="E263" t="s">
        <v>20</v>
      </c>
      <c r="F263" t="s">
        <v>13</v>
      </c>
      <c r="G263" t="s">
        <v>14</v>
      </c>
      <c r="H263">
        <v>5172</v>
      </c>
      <c r="I263">
        <v>20173607</v>
      </c>
      <c r="J263">
        <v>25.6</v>
      </c>
      <c r="AN263">
        <v>2009</v>
      </c>
      <c r="AO263">
        <v>2009</v>
      </c>
      <c r="AP263" t="s">
        <v>13</v>
      </c>
      <c r="AQ263" t="s">
        <v>14</v>
      </c>
      <c r="AR263" t="s">
        <v>25</v>
      </c>
      <c r="AS263" t="s">
        <v>26</v>
      </c>
      <c r="AT263">
        <v>225794</v>
      </c>
      <c r="AU263">
        <v>9857942</v>
      </c>
      <c r="AV263">
        <v>2290.5</v>
      </c>
    </row>
    <row r="264" spans="1:48" x14ac:dyDescent="0.35">
      <c r="A264" s="3" t="str">
        <f t="shared" si="7"/>
        <v>2012Female45-54 years</v>
      </c>
      <c r="B264">
        <v>2012</v>
      </c>
      <c r="C264">
        <v>2012</v>
      </c>
      <c r="D264" t="s">
        <v>21</v>
      </c>
      <c r="E264" t="s">
        <v>22</v>
      </c>
      <c r="F264" t="s">
        <v>11</v>
      </c>
      <c r="G264" t="s">
        <v>12</v>
      </c>
      <c r="H264">
        <v>2281</v>
      </c>
      <c r="I264">
        <v>22461868</v>
      </c>
      <c r="J264">
        <v>10.199999999999999</v>
      </c>
      <c r="AN264">
        <v>2009</v>
      </c>
      <c r="AO264">
        <v>2009</v>
      </c>
      <c r="AP264" t="s">
        <v>13</v>
      </c>
      <c r="AQ264" t="s">
        <v>14</v>
      </c>
      <c r="AR264" t="s">
        <v>27</v>
      </c>
      <c r="AS264" t="s">
        <v>28</v>
      </c>
      <c r="AT264">
        <v>311032</v>
      </c>
      <c r="AU264">
        <v>5432135</v>
      </c>
      <c r="AV264">
        <v>5725.8</v>
      </c>
    </row>
    <row r="265" spans="1:48" x14ac:dyDescent="0.35">
      <c r="A265" s="3" t="str">
        <f t="shared" si="7"/>
        <v>2012Male45-54 years</v>
      </c>
      <c r="B265">
        <v>2012</v>
      </c>
      <c r="C265">
        <v>2012</v>
      </c>
      <c r="D265" t="s">
        <v>21</v>
      </c>
      <c r="E265" t="s">
        <v>22</v>
      </c>
      <c r="F265" t="s">
        <v>13</v>
      </c>
      <c r="G265" t="s">
        <v>14</v>
      </c>
      <c r="H265">
        <v>6572</v>
      </c>
      <c r="I265">
        <v>21806870</v>
      </c>
      <c r="J265">
        <v>30.1</v>
      </c>
      <c r="AN265">
        <v>2009</v>
      </c>
      <c r="AO265">
        <v>2009</v>
      </c>
      <c r="AP265" t="s">
        <v>13</v>
      </c>
      <c r="AQ265" t="s">
        <v>14</v>
      </c>
      <c r="AR265" t="s">
        <v>29</v>
      </c>
      <c r="AS265" t="s">
        <v>30</v>
      </c>
      <c r="AT265">
        <v>262782</v>
      </c>
      <c r="AU265">
        <v>1735347</v>
      </c>
      <c r="AV265">
        <v>15142.9</v>
      </c>
    </row>
    <row r="266" spans="1:48" x14ac:dyDescent="0.35">
      <c r="A266" s="3" t="str">
        <f t="shared" si="7"/>
        <v>2012Female55-64 years</v>
      </c>
      <c r="B266">
        <v>2012</v>
      </c>
      <c r="C266">
        <v>2012</v>
      </c>
      <c r="D266" t="s">
        <v>23</v>
      </c>
      <c r="E266" t="s">
        <v>24</v>
      </c>
      <c r="F266" t="s">
        <v>11</v>
      </c>
      <c r="G266" t="s">
        <v>12</v>
      </c>
      <c r="H266">
        <v>1594</v>
      </c>
      <c r="I266">
        <v>19983308</v>
      </c>
      <c r="J266">
        <v>8</v>
      </c>
      <c r="AN266">
        <v>2009</v>
      </c>
      <c r="AO266">
        <v>2009</v>
      </c>
      <c r="AP266" t="s">
        <v>13</v>
      </c>
      <c r="AQ266" t="s">
        <v>14</v>
      </c>
      <c r="AR266" t="s">
        <v>31</v>
      </c>
      <c r="AS266" t="s">
        <v>32</v>
      </c>
      <c r="AT266">
        <v>177</v>
      </c>
      <c r="AU266" t="s">
        <v>33</v>
      </c>
      <c r="AV266" t="s">
        <v>33</v>
      </c>
    </row>
    <row r="267" spans="1:48" x14ac:dyDescent="0.35">
      <c r="A267" s="3" t="str">
        <f t="shared" si="7"/>
        <v>2012Male55-64 years</v>
      </c>
      <c r="B267">
        <v>2012</v>
      </c>
      <c r="C267">
        <v>2012</v>
      </c>
      <c r="D267" t="s">
        <v>23</v>
      </c>
      <c r="E267" t="s">
        <v>24</v>
      </c>
      <c r="F267" t="s">
        <v>13</v>
      </c>
      <c r="G267" t="s">
        <v>14</v>
      </c>
      <c r="H267">
        <v>5324</v>
      </c>
      <c r="I267">
        <v>18602894</v>
      </c>
      <c r="J267">
        <v>28.6</v>
      </c>
      <c r="AN267">
        <v>2010</v>
      </c>
      <c r="AO267">
        <v>2010</v>
      </c>
      <c r="AP267" t="s">
        <v>11</v>
      </c>
      <c r="AQ267" t="s">
        <v>12</v>
      </c>
      <c r="AR267" t="s">
        <v>167</v>
      </c>
      <c r="AS267">
        <v>1</v>
      </c>
      <c r="AT267">
        <v>10884</v>
      </c>
      <c r="AU267">
        <v>1929877</v>
      </c>
      <c r="AV267">
        <v>564</v>
      </c>
    </row>
    <row r="268" spans="1:48" x14ac:dyDescent="0.35">
      <c r="A268" s="3" t="str">
        <f t="shared" si="7"/>
        <v>2012Female65-74 years</v>
      </c>
      <c r="B268">
        <v>2012</v>
      </c>
      <c r="C268">
        <v>2012</v>
      </c>
      <c r="D268" t="s">
        <v>25</v>
      </c>
      <c r="E268" t="s">
        <v>26</v>
      </c>
      <c r="F268" t="s">
        <v>11</v>
      </c>
      <c r="G268" t="s">
        <v>12</v>
      </c>
      <c r="H268">
        <v>666</v>
      </c>
      <c r="I268">
        <v>12782530</v>
      </c>
      <c r="J268">
        <v>5.2</v>
      </c>
      <c r="AN268">
        <v>2010</v>
      </c>
      <c r="AO268">
        <v>2010</v>
      </c>
      <c r="AP268" t="s">
        <v>11</v>
      </c>
      <c r="AQ268" t="s">
        <v>12</v>
      </c>
      <c r="AR268" t="s">
        <v>168</v>
      </c>
      <c r="AS268" s="1">
        <v>44200</v>
      </c>
      <c r="AT268">
        <v>1856</v>
      </c>
      <c r="AU268">
        <v>7952058</v>
      </c>
      <c r="AV268">
        <v>23.3</v>
      </c>
    </row>
    <row r="269" spans="1:48" x14ac:dyDescent="0.35">
      <c r="A269" s="3" t="str">
        <f t="shared" si="7"/>
        <v>2012Male65-74 years</v>
      </c>
      <c r="B269">
        <v>2012</v>
      </c>
      <c r="C269">
        <v>2012</v>
      </c>
      <c r="D269" t="s">
        <v>25</v>
      </c>
      <c r="E269" t="s">
        <v>26</v>
      </c>
      <c r="F269" t="s">
        <v>13</v>
      </c>
      <c r="G269" t="s">
        <v>14</v>
      </c>
      <c r="H269">
        <v>2693</v>
      </c>
      <c r="I269">
        <v>11202862</v>
      </c>
      <c r="J269">
        <v>24</v>
      </c>
      <c r="AN269">
        <v>2010</v>
      </c>
      <c r="AO269">
        <v>2010</v>
      </c>
      <c r="AP269" t="s">
        <v>11</v>
      </c>
      <c r="AQ269" t="s">
        <v>12</v>
      </c>
      <c r="AR269" t="s">
        <v>10</v>
      </c>
      <c r="AS269" s="1">
        <v>44330</v>
      </c>
      <c r="AT269">
        <v>2225</v>
      </c>
      <c r="AU269">
        <v>20056351</v>
      </c>
      <c r="AV269">
        <v>11.1</v>
      </c>
    </row>
    <row r="270" spans="1:48" x14ac:dyDescent="0.35">
      <c r="A270" s="3" t="str">
        <f t="shared" si="7"/>
        <v>2012Female75-84 years</v>
      </c>
      <c r="B270">
        <v>2012</v>
      </c>
      <c r="C270">
        <v>2012</v>
      </c>
      <c r="D270" t="s">
        <v>27</v>
      </c>
      <c r="E270" t="s">
        <v>28</v>
      </c>
      <c r="F270" t="s">
        <v>11</v>
      </c>
      <c r="G270" t="s">
        <v>12</v>
      </c>
      <c r="H270">
        <v>301</v>
      </c>
      <c r="I270">
        <v>7624484</v>
      </c>
      <c r="J270">
        <v>3.9</v>
      </c>
      <c r="AN270">
        <v>2010</v>
      </c>
      <c r="AO270">
        <v>2010</v>
      </c>
      <c r="AP270" t="s">
        <v>11</v>
      </c>
      <c r="AQ270" t="s">
        <v>12</v>
      </c>
      <c r="AR270" t="s">
        <v>15</v>
      </c>
      <c r="AS270" t="s">
        <v>16</v>
      </c>
      <c r="AT270">
        <v>7761</v>
      </c>
      <c r="AU270">
        <v>21308500</v>
      </c>
      <c r="AV270">
        <v>36.4</v>
      </c>
    </row>
    <row r="271" spans="1:48" x14ac:dyDescent="0.35">
      <c r="A271" s="3" t="str">
        <f t="shared" si="7"/>
        <v>2012Male75-84 years</v>
      </c>
      <c r="B271">
        <v>2012</v>
      </c>
      <c r="C271">
        <v>2012</v>
      </c>
      <c r="D271" t="s">
        <v>27</v>
      </c>
      <c r="E271" t="s">
        <v>28</v>
      </c>
      <c r="F271" t="s">
        <v>13</v>
      </c>
      <c r="G271" t="s">
        <v>14</v>
      </c>
      <c r="H271">
        <v>1928</v>
      </c>
      <c r="I271">
        <v>5648150</v>
      </c>
      <c r="J271">
        <v>34.1</v>
      </c>
      <c r="AN271">
        <v>2010</v>
      </c>
      <c r="AO271">
        <v>2010</v>
      </c>
      <c r="AP271" t="s">
        <v>11</v>
      </c>
      <c r="AQ271" t="s">
        <v>12</v>
      </c>
      <c r="AR271" t="s">
        <v>17</v>
      </c>
      <c r="AS271" t="s">
        <v>18</v>
      </c>
      <c r="AT271">
        <v>13067</v>
      </c>
      <c r="AU271">
        <v>20431857</v>
      </c>
      <c r="AV271">
        <v>64</v>
      </c>
    </row>
    <row r="272" spans="1:48" x14ac:dyDescent="0.35">
      <c r="A272" s="3" t="str">
        <f t="shared" si="7"/>
        <v>2012Female85+ years</v>
      </c>
      <c r="B272">
        <v>2012</v>
      </c>
      <c r="C272">
        <v>2012</v>
      </c>
      <c r="D272" t="s">
        <v>29</v>
      </c>
      <c r="E272" t="s">
        <v>30</v>
      </c>
      <c r="F272" t="s">
        <v>11</v>
      </c>
      <c r="G272" t="s">
        <v>12</v>
      </c>
      <c r="H272">
        <v>127</v>
      </c>
      <c r="I272">
        <v>3923297</v>
      </c>
      <c r="J272">
        <v>3.2</v>
      </c>
      <c r="AN272">
        <v>2010</v>
      </c>
      <c r="AO272">
        <v>2010</v>
      </c>
      <c r="AP272" t="s">
        <v>11</v>
      </c>
      <c r="AQ272" t="s">
        <v>12</v>
      </c>
      <c r="AR272" t="s">
        <v>19</v>
      </c>
      <c r="AS272" t="s">
        <v>20</v>
      </c>
      <c r="AT272">
        <v>26599</v>
      </c>
      <c r="AU272">
        <v>20634607</v>
      </c>
      <c r="AV272">
        <v>128.9</v>
      </c>
    </row>
    <row r="273" spans="1:48" x14ac:dyDescent="0.35">
      <c r="A273" s="3" t="str">
        <f t="shared" si="7"/>
        <v>2012Male85+ years</v>
      </c>
      <c r="B273">
        <v>2012</v>
      </c>
      <c r="C273">
        <v>2012</v>
      </c>
      <c r="D273" t="s">
        <v>29</v>
      </c>
      <c r="E273" t="s">
        <v>30</v>
      </c>
      <c r="F273" t="s">
        <v>13</v>
      </c>
      <c r="G273" t="s">
        <v>14</v>
      </c>
      <c r="H273">
        <v>922</v>
      </c>
      <c r="I273">
        <v>1964033</v>
      </c>
      <c r="J273">
        <v>46.9</v>
      </c>
      <c r="AN273">
        <v>2010</v>
      </c>
      <c r="AO273">
        <v>2010</v>
      </c>
      <c r="AP273" t="s">
        <v>11</v>
      </c>
      <c r="AQ273" t="s">
        <v>12</v>
      </c>
      <c r="AR273" t="s">
        <v>21</v>
      </c>
      <c r="AS273" t="s">
        <v>22</v>
      </c>
      <c r="AT273">
        <v>71189</v>
      </c>
      <c r="AU273">
        <v>22864357</v>
      </c>
      <c r="AV273">
        <v>311.39999999999998</v>
      </c>
    </row>
    <row r="274" spans="1:48" x14ac:dyDescent="0.35">
      <c r="A274" s="3" t="str">
        <f t="shared" si="7"/>
        <v>2012FemaleNot Stated</v>
      </c>
      <c r="B274">
        <v>2012</v>
      </c>
      <c r="C274">
        <v>2012</v>
      </c>
      <c r="D274" t="s">
        <v>31</v>
      </c>
      <c r="E274" t="s">
        <v>32</v>
      </c>
      <c r="F274" t="s">
        <v>11</v>
      </c>
      <c r="G274" t="s">
        <v>12</v>
      </c>
      <c r="H274">
        <v>1</v>
      </c>
      <c r="I274" t="s">
        <v>33</v>
      </c>
      <c r="J274" t="s">
        <v>33</v>
      </c>
      <c r="AN274">
        <v>2010</v>
      </c>
      <c r="AO274">
        <v>2010</v>
      </c>
      <c r="AP274" t="s">
        <v>11</v>
      </c>
      <c r="AQ274" t="s">
        <v>12</v>
      </c>
      <c r="AR274" t="s">
        <v>23</v>
      </c>
      <c r="AS274" t="s">
        <v>24</v>
      </c>
      <c r="AT274">
        <v>121507</v>
      </c>
      <c r="AU274">
        <v>18881581</v>
      </c>
      <c r="AV274">
        <v>643.5</v>
      </c>
    </row>
    <row r="275" spans="1:48" x14ac:dyDescent="0.35">
      <c r="A275" s="3" t="str">
        <f t="shared" si="7"/>
        <v>2012MaleNot Stated</v>
      </c>
      <c r="B275">
        <v>2012</v>
      </c>
      <c r="C275">
        <v>2012</v>
      </c>
      <c r="D275" t="s">
        <v>31</v>
      </c>
      <c r="E275" t="s">
        <v>32</v>
      </c>
      <c r="F275" t="s">
        <v>13</v>
      </c>
      <c r="G275" t="s">
        <v>14</v>
      </c>
      <c r="H275">
        <v>3</v>
      </c>
      <c r="I275" t="s">
        <v>33</v>
      </c>
      <c r="J275" t="s">
        <v>33</v>
      </c>
      <c r="AN275">
        <v>2010</v>
      </c>
      <c r="AO275">
        <v>2010</v>
      </c>
      <c r="AP275" t="s">
        <v>11</v>
      </c>
      <c r="AQ275" t="s">
        <v>12</v>
      </c>
      <c r="AR275" t="s">
        <v>25</v>
      </c>
      <c r="AS275" t="s">
        <v>26</v>
      </c>
      <c r="AT275">
        <v>177447</v>
      </c>
      <c r="AU275">
        <v>11616910</v>
      </c>
      <c r="AV275">
        <v>1527.5</v>
      </c>
    </row>
    <row r="276" spans="1:48" x14ac:dyDescent="0.35">
      <c r="A276" s="3" t="str">
        <f t="shared" si="7"/>
        <v>2013Female5-14 years</v>
      </c>
      <c r="B276">
        <v>2013</v>
      </c>
      <c r="C276">
        <v>2013</v>
      </c>
      <c r="D276" t="s">
        <v>10</v>
      </c>
      <c r="E276" s="1">
        <v>44330</v>
      </c>
      <c r="F276" t="s">
        <v>11</v>
      </c>
      <c r="G276" t="s">
        <v>12</v>
      </c>
      <c r="H276">
        <v>143</v>
      </c>
      <c r="I276">
        <v>20159538</v>
      </c>
      <c r="J276">
        <v>0.7</v>
      </c>
      <c r="AN276">
        <v>2010</v>
      </c>
      <c r="AO276">
        <v>2010</v>
      </c>
      <c r="AP276" t="s">
        <v>11</v>
      </c>
      <c r="AQ276" t="s">
        <v>12</v>
      </c>
      <c r="AR276" t="s">
        <v>27</v>
      </c>
      <c r="AS276" t="s">
        <v>28</v>
      </c>
      <c r="AT276">
        <v>313821</v>
      </c>
      <c r="AU276">
        <v>7584360</v>
      </c>
      <c r="AV276">
        <v>4137.7</v>
      </c>
    </row>
    <row r="277" spans="1:48" x14ac:dyDescent="0.35">
      <c r="A277" s="3" t="str">
        <f t="shared" si="7"/>
        <v>2013Male5-14 years</v>
      </c>
      <c r="B277">
        <v>2013</v>
      </c>
      <c r="C277">
        <v>2013</v>
      </c>
      <c r="D277" t="s">
        <v>10</v>
      </c>
      <c r="E277" s="1">
        <v>44330</v>
      </c>
      <c r="F277" t="s">
        <v>13</v>
      </c>
      <c r="G277" t="s">
        <v>14</v>
      </c>
      <c r="H277">
        <v>252</v>
      </c>
      <c r="I277">
        <v>21061497</v>
      </c>
      <c r="J277">
        <v>1.2</v>
      </c>
      <c r="AN277">
        <v>2010</v>
      </c>
      <c r="AO277">
        <v>2010</v>
      </c>
      <c r="AP277" t="s">
        <v>11</v>
      </c>
      <c r="AQ277" t="s">
        <v>12</v>
      </c>
      <c r="AR277" t="s">
        <v>29</v>
      </c>
      <c r="AS277" t="s">
        <v>30</v>
      </c>
      <c r="AT277">
        <v>489608</v>
      </c>
      <c r="AU277">
        <v>3703754</v>
      </c>
      <c r="AV277">
        <v>13219.2</v>
      </c>
    </row>
    <row r="278" spans="1:48" x14ac:dyDescent="0.35">
      <c r="A278" s="3" t="str">
        <f t="shared" si="7"/>
        <v>2013Female15-24 years</v>
      </c>
      <c r="B278">
        <v>2013</v>
      </c>
      <c r="C278">
        <v>2013</v>
      </c>
      <c r="D278" t="s">
        <v>15</v>
      </c>
      <c r="E278" t="s">
        <v>16</v>
      </c>
      <c r="F278" t="s">
        <v>11</v>
      </c>
      <c r="G278" t="s">
        <v>12</v>
      </c>
      <c r="H278">
        <v>974</v>
      </c>
      <c r="I278">
        <v>21429247</v>
      </c>
      <c r="J278">
        <v>4.5</v>
      </c>
      <c r="AN278">
        <v>2010</v>
      </c>
      <c r="AO278">
        <v>2010</v>
      </c>
      <c r="AP278" t="s">
        <v>11</v>
      </c>
      <c r="AQ278" t="s">
        <v>12</v>
      </c>
      <c r="AR278" t="s">
        <v>31</v>
      </c>
      <c r="AS278" t="s">
        <v>32</v>
      </c>
      <c r="AT278">
        <v>39</v>
      </c>
      <c r="AU278" t="s">
        <v>33</v>
      </c>
      <c r="AV278" t="s">
        <v>33</v>
      </c>
    </row>
    <row r="279" spans="1:48" x14ac:dyDescent="0.35">
      <c r="A279" s="3" t="str">
        <f t="shared" si="7"/>
        <v>2013Male15-24 years</v>
      </c>
      <c r="B279">
        <v>2013</v>
      </c>
      <c r="C279">
        <v>2013</v>
      </c>
      <c r="D279" t="s">
        <v>15</v>
      </c>
      <c r="E279" t="s">
        <v>16</v>
      </c>
      <c r="F279" t="s">
        <v>13</v>
      </c>
      <c r="G279" t="s">
        <v>14</v>
      </c>
      <c r="H279">
        <v>3896</v>
      </c>
      <c r="I279">
        <v>22525155</v>
      </c>
      <c r="J279">
        <v>17.3</v>
      </c>
      <c r="AN279">
        <v>2010</v>
      </c>
      <c r="AO279">
        <v>2010</v>
      </c>
      <c r="AP279" t="s">
        <v>13</v>
      </c>
      <c r="AQ279" t="s">
        <v>14</v>
      </c>
      <c r="AR279" t="s">
        <v>167</v>
      </c>
      <c r="AS279">
        <v>1</v>
      </c>
      <c r="AT279">
        <v>13702</v>
      </c>
      <c r="AU279">
        <v>2014276</v>
      </c>
      <c r="AV279">
        <v>680.2</v>
      </c>
    </row>
    <row r="280" spans="1:48" x14ac:dyDescent="0.35">
      <c r="A280" s="3" t="str">
        <f t="shared" si="7"/>
        <v>2013Female25-34 years</v>
      </c>
      <c r="B280">
        <v>2013</v>
      </c>
      <c r="C280">
        <v>2013</v>
      </c>
      <c r="D280" t="s">
        <v>17</v>
      </c>
      <c r="E280" t="s">
        <v>18</v>
      </c>
      <c r="F280" t="s">
        <v>11</v>
      </c>
      <c r="G280" t="s">
        <v>12</v>
      </c>
      <c r="H280">
        <v>1281</v>
      </c>
      <c r="I280">
        <v>21203096</v>
      </c>
      <c r="J280">
        <v>6</v>
      </c>
      <c r="AN280">
        <v>2010</v>
      </c>
      <c r="AO280">
        <v>2010</v>
      </c>
      <c r="AP280" t="s">
        <v>13</v>
      </c>
      <c r="AQ280" t="s">
        <v>14</v>
      </c>
      <c r="AR280" t="s">
        <v>168</v>
      </c>
      <c r="AS280" s="1">
        <v>44200</v>
      </c>
      <c r="AT280">
        <v>2460</v>
      </c>
      <c r="AU280">
        <v>8305151</v>
      </c>
      <c r="AV280">
        <v>29.6</v>
      </c>
    </row>
    <row r="281" spans="1:48" x14ac:dyDescent="0.35">
      <c r="A281" s="3" t="str">
        <f t="shared" si="7"/>
        <v>2013Male25-34 years</v>
      </c>
      <c r="B281">
        <v>2013</v>
      </c>
      <c r="C281">
        <v>2013</v>
      </c>
      <c r="D281" t="s">
        <v>17</v>
      </c>
      <c r="E281" t="s">
        <v>18</v>
      </c>
      <c r="F281" t="s">
        <v>13</v>
      </c>
      <c r="G281" t="s">
        <v>14</v>
      </c>
      <c r="H281">
        <v>5055</v>
      </c>
      <c r="I281">
        <v>21641491</v>
      </c>
      <c r="J281">
        <v>23.4</v>
      </c>
      <c r="AN281">
        <v>2010</v>
      </c>
      <c r="AO281">
        <v>2010</v>
      </c>
      <c r="AP281" t="s">
        <v>13</v>
      </c>
      <c r="AQ281" t="s">
        <v>14</v>
      </c>
      <c r="AR281" t="s">
        <v>10</v>
      </c>
      <c r="AS281" s="1">
        <v>44330</v>
      </c>
      <c r="AT281">
        <v>3054</v>
      </c>
      <c r="AU281">
        <v>20969500</v>
      </c>
      <c r="AV281">
        <v>14.6</v>
      </c>
    </row>
    <row r="282" spans="1:48" x14ac:dyDescent="0.35">
      <c r="A282" s="3" t="str">
        <f t="shared" si="7"/>
        <v>2013Female35-44 years</v>
      </c>
      <c r="B282">
        <v>2013</v>
      </c>
      <c r="C282">
        <v>2013</v>
      </c>
      <c r="D282" t="s">
        <v>19</v>
      </c>
      <c r="E282" t="s">
        <v>20</v>
      </c>
      <c r="F282" t="s">
        <v>11</v>
      </c>
      <c r="G282" t="s">
        <v>12</v>
      </c>
      <c r="H282">
        <v>1545</v>
      </c>
      <c r="I282">
        <v>20307429</v>
      </c>
      <c r="J282">
        <v>7.6</v>
      </c>
      <c r="AN282">
        <v>2010</v>
      </c>
      <c r="AO282">
        <v>2010</v>
      </c>
      <c r="AP282" t="s">
        <v>13</v>
      </c>
      <c r="AQ282" t="s">
        <v>14</v>
      </c>
      <c r="AR282" t="s">
        <v>15</v>
      </c>
      <c r="AS282" t="s">
        <v>16</v>
      </c>
      <c r="AT282">
        <v>21790</v>
      </c>
      <c r="AU282">
        <v>22317842</v>
      </c>
      <c r="AV282">
        <v>97.6</v>
      </c>
    </row>
    <row r="283" spans="1:48" x14ac:dyDescent="0.35">
      <c r="A283" s="3" t="str">
        <f t="shared" si="7"/>
        <v>2013Male35-44 years</v>
      </c>
      <c r="B283">
        <v>2013</v>
      </c>
      <c r="C283">
        <v>2013</v>
      </c>
      <c r="D283" t="s">
        <v>19</v>
      </c>
      <c r="E283" t="s">
        <v>20</v>
      </c>
      <c r="F283" t="s">
        <v>13</v>
      </c>
      <c r="G283" t="s">
        <v>14</v>
      </c>
      <c r="H283">
        <v>4994</v>
      </c>
      <c r="I283">
        <v>20145261</v>
      </c>
      <c r="J283">
        <v>24.8</v>
      </c>
      <c r="AN283">
        <v>2010</v>
      </c>
      <c r="AO283">
        <v>2010</v>
      </c>
      <c r="AP283" t="s">
        <v>13</v>
      </c>
      <c r="AQ283" t="s">
        <v>14</v>
      </c>
      <c r="AR283" t="s">
        <v>17</v>
      </c>
      <c r="AS283" t="s">
        <v>18</v>
      </c>
      <c r="AT283">
        <v>29192</v>
      </c>
      <c r="AU283">
        <v>20632091</v>
      </c>
      <c r="AV283">
        <v>141.5</v>
      </c>
    </row>
    <row r="284" spans="1:48" x14ac:dyDescent="0.35">
      <c r="A284" s="3" t="str">
        <f t="shared" si="7"/>
        <v>2013Female45-54 years</v>
      </c>
      <c r="B284">
        <v>2013</v>
      </c>
      <c r="C284">
        <v>2013</v>
      </c>
      <c r="D284" t="s">
        <v>21</v>
      </c>
      <c r="E284" t="s">
        <v>22</v>
      </c>
      <c r="F284" t="s">
        <v>11</v>
      </c>
      <c r="G284" t="s">
        <v>12</v>
      </c>
      <c r="H284">
        <v>2224</v>
      </c>
      <c r="I284">
        <v>22198448</v>
      </c>
      <c r="J284">
        <v>10</v>
      </c>
      <c r="AN284">
        <v>2010</v>
      </c>
      <c r="AO284">
        <v>2010</v>
      </c>
      <c r="AP284" t="s">
        <v>13</v>
      </c>
      <c r="AQ284" t="s">
        <v>14</v>
      </c>
      <c r="AR284" t="s">
        <v>19</v>
      </c>
      <c r="AS284" t="s">
        <v>20</v>
      </c>
      <c r="AT284">
        <v>43434</v>
      </c>
      <c r="AU284">
        <v>20435999</v>
      </c>
      <c r="AV284">
        <v>212.5</v>
      </c>
    </row>
    <row r="285" spans="1:48" x14ac:dyDescent="0.35">
      <c r="A285" s="3" t="str">
        <f t="shared" si="7"/>
        <v>2013Male45-54 years</v>
      </c>
      <c r="B285">
        <v>2013</v>
      </c>
      <c r="C285">
        <v>2013</v>
      </c>
      <c r="D285" t="s">
        <v>21</v>
      </c>
      <c r="E285" t="s">
        <v>22</v>
      </c>
      <c r="F285" t="s">
        <v>13</v>
      </c>
      <c r="G285" t="s">
        <v>14</v>
      </c>
      <c r="H285">
        <v>6382</v>
      </c>
      <c r="I285">
        <v>21569084</v>
      </c>
      <c r="J285">
        <v>29.6</v>
      </c>
      <c r="AN285">
        <v>2010</v>
      </c>
      <c r="AO285">
        <v>2010</v>
      </c>
      <c r="AP285" t="s">
        <v>13</v>
      </c>
      <c r="AQ285" t="s">
        <v>14</v>
      </c>
      <c r="AR285" t="s">
        <v>21</v>
      </c>
      <c r="AS285" t="s">
        <v>22</v>
      </c>
      <c r="AT285">
        <v>112018</v>
      </c>
      <c r="AU285">
        <v>22142359</v>
      </c>
      <c r="AV285">
        <v>505.9</v>
      </c>
    </row>
    <row r="286" spans="1:48" x14ac:dyDescent="0.35">
      <c r="A286" s="3" t="str">
        <f t="shared" si="7"/>
        <v>2013Female55-64 years</v>
      </c>
      <c r="B286">
        <v>2013</v>
      </c>
      <c r="C286">
        <v>2013</v>
      </c>
      <c r="D286" t="s">
        <v>23</v>
      </c>
      <c r="E286" t="s">
        <v>24</v>
      </c>
      <c r="F286" t="s">
        <v>11</v>
      </c>
      <c r="G286" t="s">
        <v>12</v>
      </c>
      <c r="H286">
        <v>1753</v>
      </c>
      <c r="I286">
        <v>20359676</v>
      </c>
      <c r="J286">
        <v>8.6</v>
      </c>
      <c r="AN286">
        <v>2010</v>
      </c>
      <c r="AO286">
        <v>2010</v>
      </c>
      <c r="AP286" t="s">
        <v>13</v>
      </c>
      <c r="AQ286" t="s">
        <v>14</v>
      </c>
      <c r="AR286" t="s">
        <v>23</v>
      </c>
      <c r="AS286" t="s">
        <v>24</v>
      </c>
      <c r="AT286">
        <v>189295</v>
      </c>
      <c r="AU286">
        <v>17601148</v>
      </c>
      <c r="AV286">
        <v>1075.5</v>
      </c>
    </row>
    <row r="287" spans="1:48" x14ac:dyDescent="0.35">
      <c r="A287" s="3" t="str">
        <f t="shared" si="7"/>
        <v>2013Male55-64 years</v>
      </c>
      <c r="B287">
        <v>2013</v>
      </c>
      <c r="C287">
        <v>2013</v>
      </c>
      <c r="D287" t="s">
        <v>23</v>
      </c>
      <c r="E287" t="s">
        <v>24</v>
      </c>
      <c r="F287" t="s">
        <v>13</v>
      </c>
      <c r="G287" t="s">
        <v>14</v>
      </c>
      <c r="H287">
        <v>5361</v>
      </c>
      <c r="I287">
        <v>18956755</v>
      </c>
      <c r="J287">
        <v>28.3</v>
      </c>
      <c r="AN287">
        <v>2010</v>
      </c>
      <c r="AO287">
        <v>2010</v>
      </c>
      <c r="AP287" t="s">
        <v>13</v>
      </c>
      <c r="AQ287" t="s">
        <v>14</v>
      </c>
      <c r="AR287" t="s">
        <v>25</v>
      </c>
      <c r="AS287" t="s">
        <v>26</v>
      </c>
      <c r="AT287">
        <v>229704</v>
      </c>
      <c r="AU287">
        <v>10096519</v>
      </c>
      <c r="AV287">
        <v>2275.1</v>
      </c>
    </row>
    <row r="288" spans="1:48" x14ac:dyDescent="0.35">
      <c r="A288" s="3" t="str">
        <f t="shared" si="7"/>
        <v>2013Female65-74 years</v>
      </c>
      <c r="B288">
        <v>2013</v>
      </c>
      <c r="C288">
        <v>2013</v>
      </c>
      <c r="D288" t="s">
        <v>25</v>
      </c>
      <c r="E288" t="s">
        <v>26</v>
      </c>
      <c r="F288" t="s">
        <v>11</v>
      </c>
      <c r="G288" t="s">
        <v>12</v>
      </c>
      <c r="H288">
        <v>719</v>
      </c>
      <c r="I288">
        <v>13419124</v>
      </c>
      <c r="J288">
        <v>5.4</v>
      </c>
      <c r="AN288">
        <v>2010</v>
      </c>
      <c r="AO288">
        <v>2010</v>
      </c>
      <c r="AP288" t="s">
        <v>13</v>
      </c>
      <c r="AQ288" t="s">
        <v>14</v>
      </c>
      <c r="AR288" t="s">
        <v>27</v>
      </c>
      <c r="AS288" t="s">
        <v>28</v>
      </c>
      <c r="AT288">
        <v>311830</v>
      </c>
      <c r="AU288">
        <v>5476762</v>
      </c>
      <c r="AV288">
        <v>5693.7</v>
      </c>
    </row>
    <row r="289" spans="1:48" x14ac:dyDescent="0.35">
      <c r="A289" s="3" t="str">
        <f t="shared" si="7"/>
        <v>2013Male65-74 years</v>
      </c>
      <c r="B289">
        <v>2013</v>
      </c>
      <c r="C289">
        <v>2013</v>
      </c>
      <c r="D289" t="s">
        <v>25</v>
      </c>
      <c r="E289" t="s">
        <v>26</v>
      </c>
      <c r="F289" t="s">
        <v>13</v>
      </c>
      <c r="G289" t="s">
        <v>14</v>
      </c>
      <c r="H289">
        <v>3060</v>
      </c>
      <c r="I289">
        <v>11797642</v>
      </c>
      <c r="J289">
        <v>25.9</v>
      </c>
      <c r="AN289">
        <v>2010</v>
      </c>
      <c r="AO289">
        <v>2010</v>
      </c>
      <c r="AP289" t="s">
        <v>13</v>
      </c>
      <c r="AQ289" t="s">
        <v>14</v>
      </c>
      <c r="AR289" t="s">
        <v>29</v>
      </c>
      <c r="AS289" t="s">
        <v>30</v>
      </c>
      <c r="AT289">
        <v>275866</v>
      </c>
      <c r="AU289">
        <v>1789679</v>
      </c>
      <c r="AV289">
        <v>15414.3</v>
      </c>
    </row>
    <row r="290" spans="1:48" x14ac:dyDescent="0.35">
      <c r="A290" s="3" t="str">
        <f t="shared" si="7"/>
        <v>2013Female75-84 years</v>
      </c>
      <c r="B290">
        <v>2013</v>
      </c>
      <c r="C290">
        <v>2013</v>
      </c>
      <c r="D290" t="s">
        <v>27</v>
      </c>
      <c r="E290" t="s">
        <v>28</v>
      </c>
      <c r="F290" t="s">
        <v>11</v>
      </c>
      <c r="G290" t="s">
        <v>12</v>
      </c>
      <c r="H290">
        <v>300</v>
      </c>
      <c r="I290">
        <v>7686002</v>
      </c>
      <c r="J290">
        <v>3.9</v>
      </c>
      <c r="AN290">
        <v>2010</v>
      </c>
      <c r="AO290">
        <v>2010</v>
      </c>
      <c r="AP290" t="s">
        <v>13</v>
      </c>
      <c r="AQ290" t="s">
        <v>14</v>
      </c>
      <c r="AR290" t="s">
        <v>31</v>
      </c>
      <c r="AS290" t="s">
        <v>32</v>
      </c>
      <c r="AT290">
        <v>87</v>
      </c>
      <c r="AU290" t="s">
        <v>33</v>
      </c>
      <c r="AV290" t="s">
        <v>33</v>
      </c>
    </row>
    <row r="291" spans="1:48" x14ac:dyDescent="0.35">
      <c r="A291" s="3" t="str">
        <f t="shared" si="7"/>
        <v>2013Male75-84 years</v>
      </c>
      <c r="B291">
        <v>2013</v>
      </c>
      <c r="C291">
        <v>2013</v>
      </c>
      <c r="D291" t="s">
        <v>27</v>
      </c>
      <c r="E291" t="s">
        <v>28</v>
      </c>
      <c r="F291" t="s">
        <v>13</v>
      </c>
      <c r="G291" t="s">
        <v>14</v>
      </c>
      <c r="H291">
        <v>1996</v>
      </c>
      <c r="I291">
        <v>5760517</v>
      </c>
      <c r="J291">
        <v>34.6</v>
      </c>
      <c r="AN291">
        <v>2011</v>
      </c>
      <c r="AO291">
        <v>2011</v>
      </c>
      <c r="AP291" t="s">
        <v>11</v>
      </c>
      <c r="AQ291" t="s">
        <v>12</v>
      </c>
      <c r="AR291" t="s">
        <v>167</v>
      </c>
      <c r="AS291">
        <v>1</v>
      </c>
      <c r="AT291">
        <v>10658</v>
      </c>
      <c r="AU291">
        <v>1952827</v>
      </c>
      <c r="AV291">
        <v>545.79999999999995</v>
      </c>
    </row>
    <row r="292" spans="1:48" x14ac:dyDescent="0.35">
      <c r="A292" s="3" t="str">
        <f t="shared" si="7"/>
        <v>2013Female85+ years</v>
      </c>
      <c r="B292">
        <v>2013</v>
      </c>
      <c r="C292">
        <v>2013</v>
      </c>
      <c r="D292" t="s">
        <v>29</v>
      </c>
      <c r="E292" t="s">
        <v>30</v>
      </c>
      <c r="F292" t="s">
        <v>11</v>
      </c>
      <c r="G292" t="s">
        <v>12</v>
      </c>
      <c r="H292">
        <v>130</v>
      </c>
      <c r="I292">
        <v>3999007</v>
      </c>
      <c r="J292">
        <v>3.3</v>
      </c>
      <c r="AN292">
        <v>2011</v>
      </c>
      <c r="AO292">
        <v>2011</v>
      </c>
      <c r="AP292" t="s">
        <v>11</v>
      </c>
      <c r="AQ292" t="s">
        <v>12</v>
      </c>
      <c r="AR292" t="s">
        <v>168</v>
      </c>
      <c r="AS292" s="1">
        <v>44200</v>
      </c>
      <c r="AT292">
        <v>1841</v>
      </c>
      <c r="AU292">
        <v>7909731</v>
      </c>
      <c r="AV292">
        <v>23.3</v>
      </c>
    </row>
    <row r="293" spans="1:48" x14ac:dyDescent="0.35">
      <c r="A293" s="3" t="str">
        <f t="shared" si="7"/>
        <v>2013Male85+ years</v>
      </c>
      <c r="B293">
        <v>2013</v>
      </c>
      <c r="C293">
        <v>2013</v>
      </c>
      <c r="D293" t="s">
        <v>29</v>
      </c>
      <c r="E293" t="s">
        <v>30</v>
      </c>
      <c r="F293" t="s">
        <v>13</v>
      </c>
      <c r="G293" t="s">
        <v>14</v>
      </c>
      <c r="H293">
        <v>989</v>
      </c>
      <c r="I293">
        <v>2041782</v>
      </c>
      <c r="J293">
        <v>48.4</v>
      </c>
      <c r="AN293">
        <v>2011</v>
      </c>
      <c r="AO293">
        <v>2011</v>
      </c>
      <c r="AP293" t="s">
        <v>11</v>
      </c>
      <c r="AQ293" t="s">
        <v>12</v>
      </c>
      <c r="AR293" t="s">
        <v>10</v>
      </c>
      <c r="AS293" s="1">
        <v>44330</v>
      </c>
      <c r="AT293">
        <v>2222</v>
      </c>
      <c r="AU293">
        <v>20067831</v>
      </c>
      <c r="AV293">
        <v>11.1</v>
      </c>
    </row>
    <row r="294" spans="1:48" x14ac:dyDescent="0.35">
      <c r="A294" s="3" t="str">
        <f t="shared" si="7"/>
        <v>2013MaleNot Stated</v>
      </c>
      <c r="B294">
        <v>2013</v>
      </c>
      <c r="C294">
        <v>2013</v>
      </c>
      <c r="D294" t="s">
        <v>31</v>
      </c>
      <c r="E294" t="s">
        <v>32</v>
      </c>
      <c r="F294" t="s">
        <v>13</v>
      </c>
      <c r="G294" t="s">
        <v>14</v>
      </c>
      <c r="H294">
        <v>6</v>
      </c>
      <c r="I294" t="s">
        <v>33</v>
      </c>
      <c r="J294" t="s">
        <v>33</v>
      </c>
      <c r="AN294">
        <v>2011</v>
      </c>
      <c r="AO294">
        <v>2011</v>
      </c>
      <c r="AP294" t="s">
        <v>11</v>
      </c>
      <c r="AQ294" t="s">
        <v>12</v>
      </c>
      <c r="AR294" t="s">
        <v>15</v>
      </c>
      <c r="AS294" t="s">
        <v>16</v>
      </c>
      <c r="AT294">
        <v>7743</v>
      </c>
      <c r="AU294">
        <v>21366229</v>
      </c>
      <c r="AV294">
        <v>36.200000000000003</v>
      </c>
    </row>
    <row r="295" spans="1:48" x14ac:dyDescent="0.35">
      <c r="A295" s="3" t="str">
        <f t="shared" si="7"/>
        <v>2014Female5-14 years</v>
      </c>
      <c r="B295">
        <v>2014</v>
      </c>
      <c r="C295">
        <v>2014</v>
      </c>
      <c r="D295" t="s">
        <v>10</v>
      </c>
      <c r="E295" s="1">
        <v>44330</v>
      </c>
      <c r="F295" t="s">
        <v>11</v>
      </c>
      <c r="G295" t="s">
        <v>12</v>
      </c>
      <c r="H295">
        <v>150</v>
      </c>
      <c r="I295">
        <v>20161424</v>
      </c>
      <c r="J295">
        <v>0.7</v>
      </c>
      <c r="AN295">
        <v>2011</v>
      </c>
      <c r="AO295">
        <v>2011</v>
      </c>
      <c r="AP295" t="s">
        <v>11</v>
      </c>
      <c r="AQ295" t="s">
        <v>12</v>
      </c>
      <c r="AR295" t="s">
        <v>17</v>
      </c>
      <c r="AS295" t="s">
        <v>18</v>
      </c>
      <c r="AT295">
        <v>13663</v>
      </c>
      <c r="AU295">
        <v>20746335</v>
      </c>
      <c r="AV295">
        <v>65.900000000000006</v>
      </c>
    </row>
    <row r="296" spans="1:48" x14ac:dyDescent="0.35">
      <c r="A296" s="3" t="str">
        <f t="shared" si="7"/>
        <v>2014Male5-14 years</v>
      </c>
      <c r="B296">
        <v>2014</v>
      </c>
      <c r="C296">
        <v>2014</v>
      </c>
      <c r="D296" t="s">
        <v>10</v>
      </c>
      <c r="E296" s="1">
        <v>44330</v>
      </c>
      <c r="F296" t="s">
        <v>13</v>
      </c>
      <c r="G296" t="s">
        <v>14</v>
      </c>
      <c r="H296">
        <v>277</v>
      </c>
      <c r="I296">
        <v>21029648</v>
      </c>
      <c r="J296">
        <v>1.3</v>
      </c>
      <c r="AN296">
        <v>2011</v>
      </c>
      <c r="AO296">
        <v>2011</v>
      </c>
      <c r="AP296" t="s">
        <v>11</v>
      </c>
      <c r="AQ296" t="s">
        <v>12</v>
      </c>
      <c r="AR296" t="s">
        <v>19</v>
      </c>
      <c r="AS296" t="s">
        <v>20</v>
      </c>
      <c r="AT296">
        <v>26678</v>
      </c>
      <c r="AU296">
        <v>20404484</v>
      </c>
      <c r="AV296">
        <v>130.69999999999999</v>
      </c>
    </row>
    <row r="297" spans="1:48" x14ac:dyDescent="0.35">
      <c r="A297" s="3" t="str">
        <f t="shared" si="7"/>
        <v>2014Female15-24 years</v>
      </c>
      <c r="B297">
        <v>2014</v>
      </c>
      <c r="C297">
        <v>2014</v>
      </c>
      <c r="D297" t="s">
        <v>15</v>
      </c>
      <c r="E297" t="s">
        <v>16</v>
      </c>
      <c r="F297" t="s">
        <v>11</v>
      </c>
      <c r="G297" t="s">
        <v>12</v>
      </c>
      <c r="H297">
        <v>989</v>
      </c>
      <c r="I297">
        <v>21456371</v>
      </c>
      <c r="J297">
        <v>4.5999999999999996</v>
      </c>
      <c r="AN297">
        <v>2011</v>
      </c>
      <c r="AO297">
        <v>2011</v>
      </c>
      <c r="AP297" t="s">
        <v>11</v>
      </c>
      <c r="AQ297" t="s">
        <v>12</v>
      </c>
      <c r="AR297" t="s">
        <v>21</v>
      </c>
      <c r="AS297" t="s">
        <v>22</v>
      </c>
      <c r="AT297">
        <v>71538</v>
      </c>
      <c r="AU297">
        <v>22698956</v>
      </c>
      <c r="AV297">
        <v>315.2</v>
      </c>
    </row>
    <row r="298" spans="1:48" x14ac:dyDescent="0.35">
      <c r="A298" s="3" t="str">
        <f t="shared" si="7"/>
        <v>2014Male15-24 years</v>
      </c>
      <c r="B298">
        <v>2014</v>
      </c>
      <c r="C298">
        <v>2014</v>
      </c>
      <c r="D298" t="s">
        <v>15</v>
      </c>
      <c r="E298" t="s">
        <v>16</v>
      </c>
      <c r="F298" t="s">
        <v>13</v>
      </c>
      <c r="G298" t="s">
        <v>14</v>
      </c>
      <c r="H298">
        <v>4092</v>
      </c>
      <c r="I298">
        <v>22523450</v>
      </c>
      <c r="J298">
        <v>18.2</v>
      </c>
      <c r="AN298">
        <v>2011</v>
      </c>
      <c r="AO298">
        <v>2011</v>
      </c>
      <c r="AP298" t="s">
        <v>11</v>
      </c>
      <c r="AQ298" t="s">
        <v>12</v>
      </c>
      <c r="AR298" t="s">
        <v>23</v>
      </c>
      <c r="AS298" t="s">
        <v>24</v>
      </c>
      <c r="AT298">
        <v>126674</v>
      </c>
      <c r="AU298">
        <v>19703935</v>
      </c>
      <c r="AV298">
        <v>642.9</v>
      </c>
    </row>
    <row r="299" spans="1:48" x14ac:dyDescent="0.35">
      <c r="A299" s="3" t="str">
        <f t="shared" si="7"/>
        <v>2014Female25-34 years</v>
      </c>
      <c r="B299">
        <v>2014</v>
      </c>
      <c r="C299">
        <v>2014</v>
      </c>
      <c r="D299" t="s">
        <v>17</v>
      </c>
      <c r="E299" t="s">
        <v>18</v>
      </c>
      <c r="F299" t="s">
        <v>11</v>
      </c>
      <c r="G299" t="s">
        <v>12</v>
      </c>
      <c r="H299">
        <v>1348</v>
      </c>
      <c r="I299">
        <v>21546290</v>
      </c>
      <c r="J299">
        <v>6.3</v>
      </c>
      <c r="AN299">
        <v>2011</v>
      </c>
      <c r="AO299">
        <v>2011</v>
      </c>
      <c r="AP299" t="s">
        <v>11</v>
      </c>
      <c r="AQ299" t="s">
        <v>12</v>
      </c>
      <c r="AR299" t="s">
        <v>25</v>
      </c>
      <c r="AS299" t="s">
        <v>26</v>
      </c>
      <c r="AT299">
        <v>180776</v>
      </c>
      <c r="AU299">
        <v>12005425</v>
      </c>
      <c r="AV299">
        <v>1505.8</v>
      </c>
    </row>
    <row r="300" spans="1:48" x14ac:dyDescent="0.35">
      <c r="A300" s="3" t="str">
        <f t="shared" si="7"/>
        <v>2014Male25-34 years</v>
      </c>
      <c r="B300">
        <v>2014</v>
      </c>
      <c r="C300">
        <v>2014</v>
      </c>
      <c r="D300" t="s">
        <v>17</v>
      </c>
      <c r="E300" t="s">
        <v>18</v>
      </c>
      <c r="F300" t="s">
        <v>13</v>
      </c>
      <c r="G300" t="s">
        <v>14</v>
      </c>
      <c r="H300">
        <v>5219</v>
      </c>
      <c r="I300">
        <v>21970214</v>
      </c>
      <c r="J300">
        <v>23.8</v>
      </c>
      <c r="AN300">
        <v>2011</v>
      </c>
      <c r="AO300">
        <v>2011</v>
      </c>
      <c r="AP300" t="s">
        <v>11</v>
      </c>
      <c r="AQ300" t="s">
        <v>12</v>
      </c>
      <c r="AR300" t="s">
        <v>27</v>
      </c>
      <c r="AS300" t="s">
        <v>28</v>
      </c>
      <c r="AT300">
        <v>313532</v>
      </c>
      <c r="AU300">
        <v>7602197</v>
      </c>
      <c r="AV300">
        <v>4124.2</v>
      </c>
    </row>
    <row r="301" spans="1:48" x14ac:dyDescent="0.35">
      <c r="A301" s="3" t="str">
        <f t="shared" si="7"/>
        <v>2014Female35-44 years</v>
      </c>
      <c r="B301">
        <v>2014</v>
      </c>
      <c r="C301">
        <v>2014</v>
      </c>
      <c r="D301" t="s">
        <v>19</v>
      </c>
      <c r="E301" t="s">
        <v>20</v>
      </c>
      <c r="F301" t="s">
        <v>11</v>
      </c>
      <c r="G301" t="s">
        <v>12</v>
      </c>
      <c r="H301">
        <v>1668</v>
      </c>
      <c r="I301">
        <v>20353904</v>
      </c>
      <c r="J301">
        <v>8.1999999999999993</v>
      </c>
      <c r="AN301">
        <v>2011</v>
      </c>
      <c r="AO301">
        <v>2011</v>
      </c>
      <c r="AP301" t="s">
        <v>11</v>
      </c>
      <c r="AQ301" t="s">
        <v>12</v>
      </c>
      <c r="AR301" t="s">
        <v>29</v>
      </c>
      <c r="AS301" t="s">
        <v>30</v>
      </c>
      <c r="AT301">
        <v>505120</v>
      </c>
      <c r="AU301">
        <v>3843148</v>
      </c>
      <c r="AV301">
        <v>13143.4</v>
      </c>
    </row>
    <row r="302" spans="1:48" x14ac:dyDescent="0.35">
      <c r="A302" s="3" t="str">
        <f t="shared" si="7"/>
        <v>2014Male35-44 years</v>
      </c>
      <c r="B302">
        <v>2014</v>
      </c>
      <c r="C302">
        <v>2014</v>
      </c>
      <c r="D302" t="s">
        <v>19</v>
      </c>
      <c r="E302" t="s">
        <v>20</v>
      </c>
      <c r="F302" t="s">
        <v>13</v>
      </c>
      <c r="G302" t="s">
        <v>14</v>
      </c>
      <c r="H302">
        <v>5037</v>
      </c>
      <c r="I302">
        <v>20159229</v>
      </c>
      <c r="J302">
        <v>25</v>
      </c>
      <c r="AN302">
        <v>2011</v>
      </c>
      <c r="AO302">
        <v>2011</v>
      </c>
      <c r="AP302" t="s">
        <v>11</v>
      </c>
      <c r="AQ302" t="s">
        <v>12</v>
      </c>
      <c r="AR302" t="s">
        <v>31</v>
      </c>
      <c r="AS302" t="s">
        <v>32</v>
      </c>
      <c r="AT302">
        <v>35</v>
      </c>
      <c r="AU302" t="s">
        <v>33</v>
      </c>
      <c r="AV302" t="s">
        <v>33</v>
      </c>
    </row>
    <row r="303" spans="1:48" x14ac:dyDescent="0.35">
      <c r="A303" s="3" t="str">
        <f t="shared" si="7"/>
        <v>2014Female45-54 years</v>
      </c>
      <c r="B303">
        <v>2014</v>
      </c>
      <c r="C303">
        <v>2014</v>
      </c>
      <c r="D303" t="s">
        <v>21</v>
      </c>
      <c r="E303" t="s">
        <v>22</v>
      </c>
      <c r="F303" t="s">
        <v>11</v>
      </c>
      <c r="G303" t="s">
        <v>12</v>
      </c>
      <c r="H303">
        <v>2342</v>
      </c>
      <c r="I303">
        <v>22033807</v>
      </c>
      <c r="J303">
        <v>10.6</v>
      </c>
      <c r="AN303">
        <v>2011</v>
      </c>
      <c r="AO303">
        <v>2011</v>
      </c>
      <c r="AP303" t="s">
        <v>13</v>
      </c>
      <c r="AQ303" t="s">
        <v>14</v>
      </c>
      <c r="AR303" t="s">
        <v>167</v>
      </c>
      <c r="AS303">
        <v>1</v>
      </c>
      <c r="AT303">
        <v>13327</v>
      </c>
      <c r="AU303">
        <v>2043710</v>
      </c>
      <c r="AV303">
        <v>652.1</v>
      </c>
    </row>
    <row r="304" spans="1:48" x14ac:dyDescent="0.35">
      <c r="A304" s="3" t="str">
        <f t="shared" si="7"/>
        <v>2014Male45-54 years</v>
      </c>
      <c r="B304">
        <v>2014</v>
      </c>
      <c r="C304">
        <v>2014</v>
      </c>
      <c r="D304" t="s">
        <v>21</v>
      </c>
      <c r="E304" t="s">
        <v>22</v>
      </c>
      <c r="F304" t="s">
        <v>13</v>
      </c>
      <c r="G304" t="s">
        <v>14</v>
      </c>
      <c r="H304">
        <v>6414</v>
      </c>
      <c r="I304">
        <v>21425044</v>
      </c>
      <c r="J304">
        <v>29.9</v>
      </c>
      <c r="AN304">
        <v>2011</v>
      </c>
      <c r="AO304">
        <v>2011</v>
      </c>
      <c r="AP304" t="s">
        <v>13</v>
      </c>
      <c r="AQ304" t="s">
        <v>14</v>
      </c>
      <c r="AR304" t="s">
        <v>168</v>
      </c>
      <c r="AS304" s="1">
        <v>44200</v>
      </c>
      <c r="AT304">
        <v>2405</v>
      </c>
      <c r="AU304">
        <v>8255790</v>
      </c>
      <c r="AV304">
        <v>29.1</v>
      </c>
    </row>
    <row r="305" spans="1:48" x14ac:dyDescent="0.35">
      <c r="A305" s="3" t="str">
        <f t="shared" si="7"/>
        <v>2014Female55-64 years</v>
      </c>
      <c r="B305">
        <v>2014</v>
      </c>
      <c r="C305">
        <v>2014</v>
      </c>
      <c r="D305" t="s">
        <v>23</v>
      </c>
      <c r="E305" t="s">
        <v>24</v>
      </c>
      <c r="F305" t="s">
        <v>11</v>
      </c>
      <c r="G305" t="s">
        <v>12</v>
      </c>
      <c r="H305">
        <v>1846</v>
      </c>
      <c r="I305">
        <v>20755699</v>
      </c>
      <c r="J305">
        <v>8.9</v>
      </c>
      <c r="AN305">
        <v>2011</v>
      </c>
      <c r="AO305">
        <v>2011</v>
      </c>
      <c r="AP305" t="s">
        <v>13</v>
      </c>
      <c r="AQ305" t="s">
        <v>14</v>
      </c>
      <c r="AR305" t="s">
        <v>10</v>
      </c>
      <c r="AS305" s="1">
        <v>44330</v>
      </c>
      <c r="AT305">
        <v>3179</v>
      </c>
      <c r="AU305">
        <v>20971217</v>
      </c>
      <c r="AV305">
        <v>15.2</v>
      </c>
    </row>
    <row r="306" spans="1:48" x14ac:dyDescent="0.35">
      <c r="A306" s="3" t="str">
        <f t="shared" si="7"/>
        <v>2014Male55-64 years</v>
      </c>
      <c r="B306">
        <v>2014</v>
      </c>
      <c r="C306">
        <v>2014</v>
      </c>
      <c r="D306" t="s">
        <v>23</v>
      </c>
      <c r="E306" t="s">
        <v>24</v>
      </c>
      <c r="F306" t="s">
        <v>13</v>
      </c>
      <c r="G306" t="s">
        <v>14</v>
      </c>
      <c r="H306">
        <v>5680</v>
      </c>
      <c r="I306">
        <v>19321882</v>
      </c>
      <c r="J306">
        <v>29.4</v>
      </c>
      <c r="AN306">
        <v>2011</v>
      </c>
      <c r="AO306">
        <v>2011</v>
      </c>
      <c r="AP306" t="s">
        <v>13</v>
      </c>
      <c r="AQ306" t="s">
        <v>14</v>
      </c>
      <c r="AR306" t="s">
        <v>15</v>
      </c>
      <c r="AS306" t="s">
        <v>16</v>
      </c>
      <c r="AT306">
        <v>21924</v>
      </c>
      <c r="AU306">
        <v>22431646</v>
      </c>
      <c r="AV306">
        <v>97.7</v>
      </c>
    </row>
    <row r="307" spans="1:48" x14ac:dyDescent="0.35">
      <c r="A307" s="3" t="str">
        <f t="shared" si="7"/>
        <v>2014Female65-74 years</v>
      </c>
      <c r="B307">
        <v>2014</v>
      </c>
      <c r="C307">
        <v>2014</v>
      </c>
      <c r="D307" t="s">
        <v>25</v>
      </c>
      <c r="E307" t="s">
        <v>26</v>
      </c>
      <c r="F307" t="s">
        <v>11</v>
      </c>
      <c r="G307" t="s">
        <v>12</v>
      </c>
      <c r="H307">
        <v>828</v>
      </c>
      <c r="I307">
        <v>14049245</v>
      </c>
      <c r="J307">
        <v>5.9</v>
      </c>
      <c r="AN307">
        <v>2011</v>
      </c>
      <c r="AO307">
        <v>2011</v>
      </c>
      <c r="AP307" t="s">
        <v>13</v>
      </c>
      <c r="AQ307" t="s">
        <v>14</v>
      </c>
      <c r="AR307" t="s">
        <v>17</v>
      </c>
      <c r="AS307" t="s">
        <v>18</v>
      </c>
      <c r="AT307">
        <v>30085</v>
      </c>
      <c r="AU307">
        <v>21044163</v>
      </c>
      <c r="AV307">
        <v>143</v>
      </c>
    </row>
    <row r="308" spans="1:48" x14ac:dyDescent="0.35">
      <c r="A308" s="3" t="str">
        <f t="shared" si="7"/>
        <v>2014Male65-74 years</v>
      </c>
      <c r="B308">
        <v>2014</v>
      </c>
      <c r="C308">
        <v>2014</v>
      </c>
      <c r="D308" t="s">
        <v>25</v>
      </c>
      <c r="E308" t="s">
        <v>26</v>
      </c>
      <c r="F308" t="s">
        <v>13</v>
      </c>
      <c r="G308" t="s">
        <v>14</v>
      </c>
      <c r="H308">
        <v>3281</v>
      </c>
      <c r="I308">
        <v>12349045</v>
      </c>
      <c r="J308">
        <v>26.6</v>
      </c>
      <c r="AN308">
        <v>2011</v>
      </c>
      <c r="AO308">
        <v>2011</v>
      </c>
      <c r="AP308" t="s">
        <v>13</v>
      </c>
      <c r="AQ308" t="s">
        <v>14</v>
      </c>
      <c r="AR308" t="s">
        <v>19</v>
      </c>
      <c r="AS308" t="s">
        <v>20</v>
      </c>
      <c r="AT308">
        <v>43215</v>
      </c>
      <c r="AU308">
        <v>20223470</v>
      </c>
      <c r="AV308">
        <v>213.7</v>
      </c>
    </row>
    <row r="309" spans="1:48" x14ac:dyDescent="0.35">
      <c r="A309" s="3" t="str">
        <f t="shared" si="7"/>
        <v>2014Female75-84 years</v>
      </c>
      <c r="B309">
        <v>2014</v>
      </c>
      <c r="C309">
        <v>2014</v>
      </c>
      <c r="D309" t="s">
        <v>27</v>
      </c>
      <c r="E309" t="s">
        <v>28</v>
      </c>
      <c r="F309" t="s">
        <v>11</v>
      </c>
      <c r="G309" t="s">
        <v>12</v>
      </c>
      <c r="H309">
        <v>338</v>
      </c>
      <c r="I309">
        <v>7789312</v>
      </c>
      <c r="J309">
        <v>4.3</v>
      </c>
      <c r="AN309">
        <v>2011</v>
      </c>
      <c r="AO309">
        <v>2011</v>
      </c>
      <c r="AP309" t="s">
        <v>13</v>
      </c>
      <c r="AQ309" t="s">
        <v>14</v>
      </c>
      <c r="AR309" t="s">
        <v>21</v>
      </c>
      <c r="AS309" t="s">
        <v>22</v>
      </c>
      <c r="AT309">
        <v>111709</v>
      </c>
      <c r="AU309">
        <v>22019247</v>
      </c>
      <c r="AV309">
        <v>507.3</v>
      </c>
    </row>
    <row r="310" spans="1:48" x14ac:dyDescent="0.35">
      <c r="A310" s="3" t="str">
        <f t="shared" si="7"/>
        <v>2014Male75-84 years</v>
      </c>
      <c r="B310">
        <v>2014</v>
      </c>
      <c r="C310">
        <v>2014</v>
      </c>
      <c r="D310" t="s">
        <v>27</v>
      </c>
      <c r="E310" t="s">
        <v>28</v>
      </c>
      <c r="F310" t="s">
        <v>13</v>
      </c>
      <c r="G310" t="s">
        <v>14</v>
      </c>
      <c r="H310">
        <v>2052</v>
      </c>
      <c r="I310">
        <v>5893378</v>
      </c>
      <c r="J310">
        <v>34.799999999999997</v>
      </c>
      <c r="AN310">
        <v>2011</v>
      </c>
      <c r="AO310">
        <v>2011</v>
      </c>
      <c r="AP310" t="s">
        <v>13</v>
      </c>
      <c r="AQ310" t="s">
        <v>14</v>
      </c>
      <c r="AR310" t="s">
        <v>23</v>
      </c>
      <c r="AS310" t="s">
        <v>24</v>
      </c>
      <c r="AT310">
        <v>196641</v>
      </c>
      <c r="AU310">
        <v>18358205</v>
      </c>
      <c r="AV310">
        <v>1071.0999999999999</v>
      </c>
    </row>
    <row r="311" spans="1:48" x14ac:dyDescent="0.35">
      <c r="A311" s="3" t="str">
        <f t="shared" si="7"/>
        <v>2014Female85+ years</v>
      </c>
      <c r="B311">
        <v>2014</v>
      </c>
      <c r="C311">
        <v>2014</v>
      </c>
      <c r="D311" t="s">
        <v>29</v>
      </c>
      <c r="E311" t="s">
        <v>30</v>
      </c>
      <c r="F311" t="s">
        <v>11</v>
      </c>
      <c r="G311" t="s">
        <v>12</v>
      </c>
      <c r="H311">
        <v>139</v>
      </c>
      <c r="I311">
        <v>4053362</v>
      </c>
      <c r="J311">
        <v>3.4</v>
      </c>
      <c r="AN311">
        <v>2011</v>
      </c>
      <c r="AO311">
        <v>2011</v>
      </c>
      <c r="AP311" t="s">
        <v>13</v>
      </c>
      <c r="AQ311" t="s">
        <v>14</v>
      </c>
      <c r="AR311" t="s">
        <v>25</v>
      </c>
      <c r="AS311" t="s">
        <v>26</v>
      </c>
      <c r="AT311">
        <v>234276</v>
      </c>
      <c r="AU311">
        <v>10476313</v>
      </c>
      <c r="AV311">
        <v>2236.1999999999998</v>
      </c>
    </row>
    <row r="312" spans="1:48" x14ac:dyDescent="0.35">
      <c r="A312" s="3" t="str">
        <f t="shared" si="7"/>
        <v>2014Male85+ years</v>
      </c>
      <c r="B312">
        <v>2014</v>
      </c>
      <c r="C312">
        <v>2014</v>
      </c>
      <c r="D312" t="s">
        <v>29</v>
      </c>
      <c r="E312" t="s">
        <v>30</v>
      </c>
      <c r="F312" t="s">
        <v>13</v>
      </c>
      <c r="G312" t="s">
        <v>14</v>
      </c>
      <c r="H312">
        <v>1052</v>
      </c>
      <c r="I312">
        <v>2108869</v>
      </c>
      <c r="J312">
        <v>49.9</v>
      </c>
      <c r="AN312">
        <v>2011</v>
      </c>
      <c r="AO312">
        <v>2011</v>
      </c>
      <c r="AP312" t="s">
        <v>13</v>
      </c>
      <c r="AQ312" t="s">
        <v>14</v>
      </c>
      <c r="AR312" t="s">
        <v>27</v>
      </c>
      <c r="AS312" t="s">
        <v>28</v>
      </c>
      <c r="AT312">
        <v>312693</v>
      </c>
      <c r="AU312">
        <v>5573033</v>
      </c>
      <c r="AV312">
        <v>5610.8</v>
      </c>
    </row>
    <row r="313" spans="1:48" x14ac:dyDescent="0.35">
      <c r="A313" s="3" t="str">
        <f t="shared" si="7"/>
        <v>2014FemaleNot Stated</v>
      </c>
      <c r="B313">
        <v>2014</v>
      </c>
      <c r="C313">
        <v>2014</v>
      </c>
      <c r="D313" t="s">
        <v>31</v>
      </c>
      <c r="E313" t="s">
        <v>32</v>
      </c>
      <c r="F313" t="s">
        <v>11</v>
      </c>
      <c r="G313" t="s">
        <v>12</v>
      </c>
      <c r="H313">
        <v>1</v>
      </c>
      <c r="I313" t="s">
        <v>33</v>
      </c>
      <c r="J313" t="s">
        <v>33</v>
      </c>
      <c r="AN313">
        <v>2011</v>
      </c>
      <c r="AO313">
        <v>2011</v>
      </c>
      <c r="AP313" t="s">
        <v>13</v>
      </c>
      <c r="AQ313" t="s">
        <v>14</v>
      </c>
      <c r="AR313" t="s">
        <v>29</v>
      </c>
      <c r="AS313" t="s">
        <v>30</v>
      </c>
      <c r="AT313">
        <v>285425</v>
      </c>
      <c r="AU313">
        <v>1894025</v>
      </c>
      <c r="AV313">
        <v>15069.8</v>
      </c>
    </row>
    <row r="314" spans="1:48" x14ac:dyDescent="0.35">
      <c r="A314" s="3" t="str">
        <f t="shared" si="7"/>
        <v>2014MaleNot Stated</v>
      </c>
      <c r="B314">
        <v>2014</v>
      </c>
      <c r="C314">
        <v>2014</v>
      </c>
      <c r="D314" t="s">
        <v>31</v>
      </c>
      <c r="E314" t="s">
        <v>32</v>
      </c>
      <c r="F314" t="s">
        <v>13</v>
      </c>
      <c r="G314" t="s">
        <v>14</v>
      </c>
      <c r="H314">
        <v>3</v>
      </c>
      <c r="I314" t="s">
        <v>33</v>
      </c>
      <c r="J314" t="s">
        <v>33</v>
      </c>
      <c r="AN314">
        <v>2011</v>
      </c>
      <c r="AO314">
        <v>2011</v>
      </c>
      <c r="AP314" t="s">
        <v>13</v>
      </c>
      <c r="AQ314" t="s">
        <v>14</v>
      </c>
      <c r="AR314" t="s">
        <v>31</v>
      </c>
      <c r="AS314" t="s">
        <v>32</v>
      </c>
      <c r="AT314">
        <v>99</v>
      </c>
      <c r="AU314" t="s">
        <v>33</v>
      </c>
      <c r="AV314" t="s">
        <v>33</v>
      </c>
    </row>
    <row r="315" spans="1:48" x14ac:dyDescent="0.35">
      <c r="A315" s="3" t="str">
        <f t="shared" si="7"/>
        <v>2015Female5-14 years</v>
      </c>
      <c r="B315">
        <v>2015</v>
      </c>
      <c r="C315">
        <v>2015</v>
      </c>
      <c r="D315" t="s">
        <v>10</v>
      </c>
      <c r="E315" s="1">
        <v>44330</v>
      </c>
      <c r="F315" t="s">
        <v>11</v>
      </c>
      <c r="G315" t="s">
        <v>12</v>
      </c>
      <c r="H315">
        <v>158</v>
      </c>
      <c r="I315">
        <v>20129986</v>
      </c>
      <c r="J315">
        <v>0.8</v>
      </c>
      <c r="AN315">
        <v>2012</v>
      </c>
      <c r="AO315">
        <v>2012</v>
      </c>
      <c r="AP315" t="s">
        <v>11</v>
      </c>
      <c r="AQ315" t="s">
        <v>12</v>
      </c>
      <c r="AR315" t="s">
        <v>167</v>
      </c>
      <c r="AS315">
        <v>1</v>
      </c>
      <c r="AT315">
        <v>10490</v>
      </c>
      <c r="AU315">
        <v>1926339</v>
      </c>
      <c r="AV315">
        <v>544.6</v>
      </c>
    </row>
    <row r="316" spans="1:48" x14ac:dyDescent="0.35">
      <c r="A316" s="3" t="str">
        <f t="shared" si="7"/>
        <v>2015Male5-14 years</v>
      </c>
      <c r="B316">
        <v>2015</v>
      </c>
      <c r="C316">
        <v>2015</v>
      </c>
      <c r="D316" t="s">
        <v>10</v>
      </c>
      <c r="E316" s="1">
        <v>44330</v>
      </c>
      <c r="F316" t="s">
        <v>13</v>
      </c>
      <c r="G316" t="s">
        <v>14</v>
      </c>
      <c r="H316">
        <v>255</v>
      </c>
      <c r="I316">
        <v>20979520</v>
      </c>
      <c r="J316">
        <v>1.2</v>
      </c>
      <c r="AN316">
        <v>2012</v>
      </c>
      <c r="AO316">
        <v>2012</v>
      </c>
      <c r="AP316" t="s">
        <v>11</v>
      </c>
      <c r="AQ316" t="s">
        <v>12</v>
      </c>
      <c r="AR316" t="s">
        <v>168</v>
      </c>
      <c r="AS316" s="1">
        <v>44200</v>
      </c>
      <c r="AT316">
        <v>1823</v>
      </c>
      <c r="AU316">
        <v>7856870</v>
      </c>
      <c r="AV316">
        <v>23.2</v>
      </c>
    </row>
    <row r="317" spans="1:48" x14ac:dyDescent="0.35">
      <c r="A317" s="3" t="str">
        <f t="shared" si="7"/>
        <v>2015Female15-24 years</v>
      </c>
      <c r="B317">
        <v>2015</v>
      </c>
      <c r="C317">
        <v>2015</v>
      </c>
      <c r="D317" t="s">
        <v>15</v>
      </c>
      <c r="E317" t="s">
        <v>16</v>
      </c>
      <c r="F317" t="s">
        <v>11</v>
      </c>
      <c r="G317" t="s">
        <v>12</v>
      </c>
      <c r="H317">
        <v>1130</v>
      </c>
      <c r="I317">
        <v>21382495</v>
      </c>
      <c r="J317">
        <v>5.3</v>
      </c>
      <c r="AN317">
        <v>2012</v>
      </c>
      <c r="AO317">
        <v>2012</v>
      </c>
      <c r="AP317" t="s">
        <v>11</v>
      </c>
      <c r="AQ317" t="s">
        <v>12</v>
      </c>
      <c r="AR317" t="s">
        <v>10</v>
      </c>
      <c r="AS317" s="1">
        <v>44330</v>
      </c>
      <c r="AT317">
        <v>2164</v>
      </c>
      <c r="AU317">
        <v>20118347</v>
      </c>
      <c r="AV317">
        <v>10.8</v>
      </c>
    </row>
    <row r="318" spans="1:48" x14ac:dyDescent="0.35">
      <c r="A318" s="3" t="str">
        <f t="shared" si="7"/>
        <v>2015Male15-24 years</v>
      </c>
      <c r="B318">
        <v>2015</v>
      </c>
      <c r="C318">
        <v>2015</v>
      </c>
      <c r="D318" t="s">
        <v>15</v>
      </c>
      <c r="E318" t="s">
        <v>16</v>
      </c>
      <c r="F318" t="s">
        <v>13</v>
      </c>
      <c r="G318" t="s">
        <v>14</v>
      </c>
      <c r="H318">
        <v>4356</v>
      </c>
      <c r="I318">
        <v>22465721</v>
      </c>
      <c r="J318">
        <v>19.399999999999999</v>
      </c>
      <c r="AN318">
        <v>2012</v>
      </c>
      <c r="AO318">
        <v>2012</v>
      </c>
      <c r="AP318" t="s">
        <v>11</v>
      </c>
      <c r="AQ318" t="s">
        <v>12</v>
      </c>
      <c r="AR318" t="s">
        <v>15</v>
      </c>
      <c r="AS318" t="s">
        <v>16</v>
      </c>
      <c r="AT318">
        <v>7726</v>
      </c>
      <c r="AU318">
        <v>21431588</v>
      </c>
      <c r="AV318">
        <v>36</v>
      </c>
    </row>
    <row r="319" spans="1:48" x14ac:dyDescent="0.35">
      <c r="A319" s="3" t="str">
        <f t="shared" si="7"/>
        <v>2015Female25-34 years</v>
      </c>
      <c r="B319">
        <v>2015</v>
      </c>
      <c r="C319">
        <v>2015</v>
      </c>
      <c r="D319" t="s">
        <v>17</v>
      </c>
      <c r="E319" t="s">
        <v>18</v>
      </c>
      <c r="F319" t="s">
        <v>11</v>
      </c>
      <c r="G319" t="s">
        <v>12</v>
      </c>
      <c r="H319">
        <v>1441</v>
      </c>
      <c r="I319">
        <v>21838064</v>
      </c>
      <c r="J319">
        <v>6.6</v>
      </c>
      <c r="AN319">
        <v>2012</v>
      </c>
      <c r="AO319">
        <v>2012</v>
      </c>
      <c r="AP319" t="s">
        <v>11</v>
      </c>
      <c r="AQ319" t="s">
        <v>12</v>
      </c>
      <c r="AR319" t="s">
        <v>17</v>
      </c>
      <c r="AS319" t="s">
        <v>18</v>
      </c>
      <c r="AT319">
        <v>13808</v>
      </c>
      <c r="AU319">
        <v>20970529</v>
      </c>
      <c r="AV319">
        <v>65.8</v>
      </c>
    </row>
    <row r="320" spans="1:48" x14ac:dyDescent="0.35">
      <c r="A320" s="3" t="str">
        <f t="shared" si="7"/>
        <v>2015Male25-34 years</v>
      </c>
      <c r="B320">
        <v>2015</v>
      </c>
      <c r="C320">
        <v>2015</v>
      </c>
      <c r="D320" t="s">
        <v>17</v>
      </c>
      <c r="E320" t="s">
        <v>18</v>
      </c>
      <c r="F320" t="s">
        <v>13</v>
      </c>
      <c r="G320" t="s">
        <v>14</v>
      </c>
      <c r="H320">
        <v>5496</v>
      </c>
      <c r="I320">
        <v>22299138</v>
      </c>
      <c r="J320">
        <v>24.6</v>
      </c>
      <c r="AN320">
        <v>2012</v>
      </c>
      <c r="AO320">
        <v>2012</v>
      </c>
      <c r="AP320" t="s">
        <v>11</v>
      </c>
      <c r="AQ320" t="s">
        <v>12</v>
      </c>
      <c r="AR320" t="s">
        <v>19</v>
      </c>
      <c r="AS320" t="s">
        <v>20</v>
      </c>
      <c r="AT320">
        <v>26233</v>
      </c>
      <c r="AU320">
        <v>20342813</v>
      </c>
      <c r="AV320">
        <v>129</v>
      </c>
    </row>
    <row r="321" spans="1:48" x14ac:dyDescent="0.35">
      <c r="A321" s="3" t="str">
        <f t="shared" si="7"/>
        <v>2015Female35-44 years</v>
      </c>
      <c r="B321">
        <v>2015</v>
      </c>
      <c r="C321">
        <v>2015</v>
      </c>
      <c r="D321" t="s">
        <v>19</v>
      </c>
      <c r="E321" t="s">
        <v>20</v>
      </c>
      <c r="F321" t="s">
        <v>11</v>
      </c>
      <c r="G321" t="s">
        <v>12</v>
      </c>
      <c r="H321">
        <v>1712</v>
      </c>
      <c r="I321">
        <v>20386206</v>
      </c>
      <c r="J321">
        <v>8.4</v>
      </c>
      <c r="AN321">
        <v>2012</v>
      </c>
      <c r="AO321">
        <v>2012</v>
      </c>
      <c r="AP321" t="s">
        <v>11</v>
      </c>
      <c r="AQ321" t="s">
        <v>12</v>
      </c>
      <c r="AR321" t="s">
        <v>21</v>
      </c>
      <c r="AS321" t="s">
        <v>22</v>
      </c>
      <c r="AT321">
        <v>70249</v>
      </c>
      <c r="AU321">
        <v>22461868</v>
      </c>
      <c r="AV321">
        <v>312.7</v>
      </c>
    </row>
    <row r="322" spans="1:48" x14ac:dyDescent="0.35">
      <c r="A322" s="3" t="str">
        <f t="shared" si="7"/>
        <v>2015Male35-44 years</v>
      </c>
      <c r="B322">
        <v>2015</v>
      </c>
      <c r="C322">
        <v>2015</v>
      </c>
      <c r="D322" t="s">
        <v>19</v>
      </c>
      <c r="E322" t="s">
        <v>20</v>
      </c>
      <c r="F322" t="s">
        <v>13</v>
      </c>
      <c r="G322" t="s">
        <v>14</v>
      </c>
      <c r="H322">
        <v>5217</v>
      </c>
      <c r="I322">
        <v>20203577</v>
      </c>
      <c r="J322">
        <v>25.8</v>
      </c>
      <c r="AN322">
        <v>2012</v>
      </c>
      <c r="AO322">
        <v>2012</v>
      </c>
      <c r="AP322" t="s">
        <v>11</v>
      </c>
      <c r="AQ322" t="s">
        <v>12</v>
      </c>
      <c r="AR322" t="s">
        <v>23</v>
      </c>
      <c r="AS322" t="s">
        <v>24</v>
      </c>
      <c r="AT322">
        <v>128655</v>
      </c>
      <c r="AU322">
        <v>19983308</v>
      </c>
      <c r="AV322">
        <v>643.79999999999995</v>
      </c>
    </row>
    <row r="323" spans="1:48" x14ac:dyDescent="0.35">
      <c r="A323" s="3" t="str">
        <f t="shared" si="7"/>
        <v>2015Female45-54 years</v>
      </c>
      <c r="B323">
        <v>2015</v>
      </c>
      <c r="C323">
        <v>2015</v>
      </c>
      <c r="D323" t="s">
        <v>21</v>
      </c>
      <c r="E323" t="s">
        <v>22</v>
      </c>
      <c r="F323" t="s">
        <v>11</v>
      </c>
      <c r="G323" t="s">
        <v>12</v>
      </c>
      <c r="H323">
        <v>2338</v>
      </c>
      <c r="I323">
        <v>21889385</v>
      </c>
      <c r="J323">
        <v>10.7</v>
      </c>
      <c r="AN323">
        <v>2012</v>
      </c>
      <c r="AO323">
        <v>2012</v>
      </c>
      <c r="AP323" t="s">
        <v>11</v>
      </c>
      <c r="AQ323" t="s">
        <v>12</v>
      </c>
      <c r="AR323" t="s">
        <v>25</v>
      </c>
      <c r="AS323" t="s">
        <v>26</v>
      </c>
      <c r="AT323">
        <v>187411</v>
      </c>
      <c r="AU323">
        <v>12782530</v>
      </c>
      <c r="AV323">
        <v>1466.1</v>
      </c>
    </row>
    <row r="324" spans="1:48" x14ac:dyDescent="0.35">
      <c r="A324" s="3" t="str">
        <f t="shared" ref="A324:A387" si="8">B324&amp;F324&amp;D324</f>
        <v>2015Male45-54 years</v>
      </c>
      <c r="B324">
        <v>2015</v>
      </c>
      <c r="C324">
        <v>2015</v>
      </c>
      <c r="D324" t="s">
        <v>21</v>
      </c>
      <c r="E324" t="s">
        <v>22</v>
      </c>
      <c r="F324" t="s">
        <v>13</v>
      </c>
      <c r="G324" t="s">
        <v>14</v>
      </c>
      <c r="H324">
        <v>6405</v>
      </c>
      <c r="I324">
        <v>21298776</v>
      </c>
      <c r="J324">
        <v>30.1</v>
      </c>
      <c r="AN324">
        <v>2012</v>
      </c>
      <c r="AO324">
        <v>2012</v>
      </c>
      <c r="AP324" t="s">
        <v>11</v>
      </c>
      <c r="AQ324" t="s">
        <v>12</v>
      </c>
      <c r="AR324" t="s">
        <v>27</v>
      </c>
      <c r="AS324" t="s">
        <v>28</v>
      </c>
      <c r="AT324">
        <v>309747</v>
      </c>
      <c r="AU324">
        <v>7624484</v>
      </c>
      <c r="AV324">
        <v>4062.5</v>
      </c>
    </row>
    <row r="325" spans="1:48" x14ac:dyDescent="0.35">
      <c r="A325" s="3" t="str">
        <f t="shared" si="8"/>
        <v>2015Female55-64 years</v>
      </c>
      <c r="B325">
        <v>2015</v>
      </c>
      <c r="C325">
        <v>2015</v>
      </c>
      <c r="D325" t="s">
        <v>23</v>
      </c>
      <c r="E325" t="s">
        <v>24</v>
      </c>
      <c r="F325" t="s">
        <v>11</v>
      </c>
      <c r="G325" t="s">
        <v>12</v>
      </c>
      <c r="H325">
        <v>2040</v>
      </c>
      <c r="I325">
        <v>21163072</v>
      </c>
      <c r="J325">
        <v>9.6</v>
      </c>
      <c r="AN325">
        <v>2012</v>
      </c>
      <c r="AO325">
        <v>2012</v>
      </c>
      <c r="AP325" t="s">
        <v>11</v>
      </c>
      <c r="AQ325" t="s">
        <v>12</v>
      </c>
      <c r="AR325" t="s">
        <v>29</v>
      </c>
      <c r="AS325" t="s">
        <v>30</v>
      </c>
      <c r="AT325">
        <v>511204</v>
      </c>
      <c r="AU325">
        <v>3923297</v>
      </c>
      <c r="AV325">
        <v>13030</v>
      </c>
    </row>
    <row r="326" spans="1:48" x14ac:dyDescent="0.35">
      <c r="A326" s="3" t="str">
        <f t="shared" si="8"/>
        <v>2015Male55-64 years</v>
      </c>
      <c r="B326">
        <v>2015</v>
      </c>
      <c r="C326">
        <v>2015</v>
      </c>
      <c r="D326" t="s">
        <v>23</v>
      </c>
      <c r="E326" t="s">
        <v>24</v>
      </c>
      <c r="F326" t="s">
        <v>13</v>
      </c>
      <c r="G326" t="s">
        <v>14</v>
      </c>
      <c r="H326">
        <v>5688</v>
      </c>
      <c r="I326">
        <v>19714747</v>
      </c>
      <c r="J326">
        <v>28.9</v>
      </c>
      <c r="AN326">
        <v>2012</v>
      </c>
      <c r="AO326">
        <v>2012</v>
      </c>
      <c r="AP326" t="s">
        <v>11</v>
      </c>
      <c r="AQ326" t="s">
        <v>12</v>
      </c>
      <c r="AR326" t="s">
        <v>31</v>
      </c>
      <c r="AS326" t="s">
        <v>32</v>
      </c>
      <c r="AT326">
        <v>47</v>
      </c>
      <c r="AU326" t="s">
        <v>33</v>
      </c>
      <c r="AV326" t="s">
        <v>33</v>
      </c>
    </row>
    <row r="327" spans="1:48" x14ac:dyDescent="0.35">
      <c r="A327" s="3" t="str">
        <f t="shared" si="8"/>
        <v>2015Female65-74 years</v>
      </c>
      <c r="B327">
        <v>2015</v>
      </c>
      <c r="C327">
        <v>2015</v>
      </c>
      <c r="D327" t="s">
        <v>25</v>
      </c>
      <c r="E327" t="s">
        <v>26</v>
      </c>
      <c r="F327" t="s">
        <v>11</v>
      </c>
      <c r="G327" t="s">
        <v>12</v>
      </c>
      <c r="H327">
        <v>827</v>
      </c>
      <c r="I327">
        <v>14658169</v>
      </c>
      <c r="J327">
        <v>5.6</v>
      </c>
      <c r="AN327">
        <v>2012</v>
      </c>
      <c r="AO327">
        <v>2012</v>
      </c>
      <c r="AP327" t="s">
        <v>13</v>
      </c>
      <c r="AQ327" t="s">
        <v>14</v>
      </c>
      <c r="AR327" t="s">
        <v>167</v>
      </c>
      <c r="AS327">
        <v>1</v>
      </c>
      <c r="AT327">
        <v>13139</v>
      </c>
      <c r="AU327">
        <v>2016738</v>
      </c>
      <c r="AV327">
        <v>651.5</v>
      </c>
    </row>
    <row r="328" spans="1:48" x14ac:dyDescent="0.35">
      <c r="A328" s="3" t="str">
        <f t="shared" si="8"/>
        <v>2015Male65-74 years</v>
      </c>
      <c r="B328">
        <v>2015</v>
      </c>
      <c r="C328">
        <v>2015</v>
      </c>
      <c r="D328" t="s">
        <v>25</v>
      </c>
      <c r="E328" t="s">
        <v>26</v>
      </c>
      <c r="F328" t="s">
        <v>13</v>
      </c>
      <c r="G328" t="s">
        <v>14</v>
      </c>
      <c r="H328">
        <v>3368</v>
      </c>
      <c r="I328">
        <v>12892348</v>
      </c>
      <c r="J328">
        <v>26.1</v>
      </c>
      <c r="AN328">
        <v>2012</v>
      </c>
      <c r="AO328">
        <v>2012</v>
      </c>
      <c r="AP328" t="s">
        <v>13</v>
      </c>
      <c r="AQ328" t="s">
        <v>14</v>
      </c>
      <c r="AR328" t="s">
        <v>168</v>
      </c>
      <c r="AS328" s="1">
        <v>44200</v>
      </c>
      <c r="AT328">
        <v>2395</v>
      </c>
      <c r="AU328">
        <v>8199397</v>
      </c>
      <c r="AV328">
        <v>29.2</v>
      </c>
    </row>
    <row r="329" spans="1:48" x14ac:dyDescent="0.35">
      <c r="A329" s="3" t="str">
        <f t="shared" si="8"/>
        <v>2015Female75-84 years</v>
      </c>
      <c r="B329">
        <v>2015</v>
      </c>
      <c r="C329">
        <v>2015</v>
      </c>
      <c r="D329" t="s">
        <v>27</v>
      </c>
      <c r="E329" t="s">
        <v>28</v>
      </c>
      <c r="F329" t="s">
        <v>11</v>
      </c>
      <c r="G329" t="s">
        <v>12</v>
      </c>
      <c r="H329">
        <v>366</v>
      </c>
      <c r="I329">
        <v>7899603</v>
      </c>
      <c r="J329">
        <v>4.5999999999999996</v>
      </c>
      <c r="AN329">
        <v>2012</v>
      </c>
      <c r="AO329">
        <v>2012</v>
      </c>
      <c r="AP329" t="s">
        <v>13</v>
      </c>
      <c r="AQ329" t="s">
        <v>14</v>
      </c>
      <c r="AR329" t="s">
        <v>10</v>
      </c>
      <c r="AS329" s="1">
        <v>44330</v>
      </c>
      <c r="AT329">
        <v>3036</v>
      </c>
      <c r="AU329">
        <v>21026407</v>
      </c>
      <c r="AV329">
        <v>14.4</v>
      </c>
    </row>
    <row r="330" spans="1:48" x14ac:dyDescent="0.35">
      <c r="A330" s="3" t="str">
        <f t="shared" si="8"/>
        <v>2015Male75-84 years</v>
      </c>
      <c r="B330">
        <v>2015</v>
      </c>
      <c r="C330">
        <v>2015</v>
      </c>
      <c r="D330" t="s">
        <v>27</v>
      </c>
      <c r="E330" t="s">
        <v>28</v>
      </c>
      <c r="F330" t="s">
        <v>13</v>
      </c>
      <c r="G330" t="s">
        <v>14</v>
      </c>
      <c r="H330">
        <v>2122</v>
      </c>
      <c r="I330">
        <v>6023571</v>
      </c>
      <c r="J330">
        <v>35.200000000000003</v>
      </c>
      <c r="AN330">
        <v>2012</v>
      </c>
      <c r="AO330">
        <v>2012</v>
      </c>
      <c r="AP330" t="s">
        <v>13</v>
      </c>
      <c r="AQ330" t="s">
        <v>14</v>
      </c>
      <c r="AR330" t="s">
        <v>15</v>
      </c>
      <c r="AS330" t="s">
        <v>16</v>
      </c>
      <c r="AT330">
        <v>21456</v>
      </c>
      <c r="AU330">
        <v>22512317</v>
      </c>
      <c r="AV330">
        <v>95.3</v>
      </c>
    </row>
    <row r="331" spans="1:48" x14ac:dyDescent="0.35">
      <c r="A331" s="3" t="str">
        <f t="shared" si="8"/>
        <v>2015Female85+ years</v>
      </c>
      <c r="B331">
        <v>2015</v>
      </c>
      <c r="C331">
        <v>2015</v>
      </c>
      <c r="D331" t="s">
        <v>29</v>
      </c>
      <c r="E331" t="s">
        <v>30</v>
      </c>
      <c r="F331" t="s">
        <v>11</v>
      </c>
      <c r="G331" t="s">
        <v>12</v>
      </c>
      <c r="H331">
        <v>174</v>
      </c>
      <c r="I331">
        <v>4112863</v>
      </c>
      <c r="J331">
        <v>4.2</v>
      </c>
      <c r="AN331">
        <v>2012</v>
      </c>
      <c r="AO331">
        <v>2012</v>
      </c>
      <c r="AP331" t="s">
        <v>13</v>
      </c>
      <c r="AQ331" t="s">
        <v>14</v>
      </c>
      <c r="AR331" t="s">
        <v>17</v>
      </c>
      <c r="AS331" t="s">
        <v>18</v>
      </c>
      <c r="AT331">
        <v>30783</v>
      </c>
      <c r="AU331">
        <v>21338792</v>
      </c>
      <c r="AV331">
        <v>144.30000000000001</v>
      </c>
    </row>
    <row r="332" spans="1:48" x14ac:dyDescent="0.35">
      <c r="A332" s="3" t="str">
        <f t="shared" si="8"/>
        <v>2015Male85+ years</v>
      </c>
      <c r="B332">
        <v>2015</v>
      </c>
      <c r="C332">
        <v>2015</v>
      </c>
      <c r="D332" t="s">
        <v>29</v>
      </c>
      <c r="E332" t="s">
        <v>30</v>
      </c>
      <c r="F332" t="s">
        <v>13</v>
      </c>
      <c r="G332" t="s">
        <v>14</v>
      </c>
      <c r="H332">
        <v>1048</v>
      </c>
      <c r="I332">
        <v>2174298</v>
      </c>
      <c r="J332">
        <v>48.2</v>
      </c>
      <c r="AN332">
        <v>2012</v>
      </c>
      <c r="AO332">
        <v>2012</v>
      </c>
      <c r="AP332" t="s">
        <v>13</v>
      </c>
      <c r="AQ332" t="s">
        <v>14</v>
      </c>
      <c r="AR332" t="s">
        <v>19</v>
      </c>
      <c r="AS332" t="s">
        <v>20</v>
      </c>
      <c r="AT332">
        <v>42929</v>
      </c>
      <c r="AU332">
        <v>20173607</v>
      </c>
      <c r="AV332">
        <v>212.8</v>
      </c>
    </row>
    <row r="333" spans="1:48" x14ac:dyDescent="0.35">
      <c r="A333" s="3" t="str">
        <f t="shared" si="8"/>
        <v>2015MaleNot Stated</v>
      </c>
      <c r="B333">
        <v>2015</v>
      </c>
      <c r="C333">
        <v>2015</v>
      </c>
      <c r="D333" t="s">
        <v>31</v>
      </c>
      <c r="E333" t="s">
        <v>32</v>
      </c>
      <c r="F333" t="s">
        <v>13</v>
      </c>
      <c r="G333" t="s">
        <v>14</v>
      </c>
      <c r="H333">
        <v>4</v>
      </c>
      <c r="I333" t="s">
        <v>33</v>
      </c>
      <c r="J333" t="s">
        <v>33</v>
      </c>
      <c r="AN333">
        <v>2012</v>
      </c>
      <c r="AO333">
        <v>2012</v>
      </c>
      <c r="AP333" t="s">
        <v>13</v>
      </c>
      <c r="AQ333" t="s">
        <v>14</v>
      </c>
      <c r="AR333" t="s">
        <v>21</v>
      </c>
      <c r="AS333" t="s">
        <v>22</v>
      </c>
      <c r="AT333">
        <v>109214</v>
      </c>
      <c r="AU333">
        <v>21806870</v>
      </c>
      <c r="AV333">
        <v>500.8</v>
      </c>
    </row>
    <row r="334" spans="1:48" x14ac:dyDescent="0.35">
      <c r="A334" s="3" t="str">
        <f t="shared" si="8"/>
        <v>2016Female5-14 years</v>
      </c>
      <c r="B334">
        <v>2016</v>
      </c>
      <c r="C334">
        <v>2016</v>
      </c>
      <c r="D334" t="s">
        <v>10</v>
      </c>
      <c r="E334" s="1">
        <v>44330</v>
      </c>
      <c r="F334" t="s">
        <v>11</v>
      </c>
      <c r="G334" t="s">
        <v>12</v>
      </c>
      <c r="H334">
        <v>171</v>
      </c>
      <c r="I334">
        <v>20099377</v>
      </c>
      <c r="J334">
        <v>0.9</v>
      </c>
      <c r="AN334">
        <v>2012</v>
      </c>
      <c r="AO334">
        <v>2012</v>
      </c>
      <c r="AP334" t="s">
        <v>13</v>
      </c>
      <c r="AQ334" t="s">
        <v>14</v>
      </c>
      <c r="AR334" t="s">
        <v>23</v>
      </c>
      <c r="AS334" t="s">
        <v>24</v>
      </c>
      <c r="AT334">
        <v>200951</v>
      </c>
      <c r="AU334">
        <v>18602894</v>
      </c>
      <c r="AV334">
        <v>1080.2</v>
      </c>
    </row>
    <row r="335" spans="1:48" x14ac:dyDescent="0.35">
      <c r="A335" s="3" t="str">
        <f t="shared" si="8"/>
        <v>2016Male5-14 years</v>
      </c>
      <c r="B335">
        <v>2016</v>
      </c>
      <c r="C335">
        <v>2016</v>
      </c>
      <c r="D335" t="s">
        <v>10</v>
      </c>
      <c r="E335" s="1">
        <v>44330</v>
      </c>
      <c r="F335" t="s">
        <v>13</v>
      </c>
      <c r="G335" t="s">
        <v>14</v>
      </c>
      <c r="H335">
        <v>272</v>
      </c>
      <c r="I335">
        <v>20948655</v>
      </c>
      <c r="J335">
        <v>1.3</v>
      </c>
      <c r="AN335">
        <v>2012</v>
      </c>
      <c r="AO335">
        <v>2012</v>
      </c>
      <c r="AP335" t="s">
        <v>13</v>
      </c>
      <c r="AQ335" t="s">
        <v>14</v>
      </c>
      <c r="AR335" t="s">
        <v>25</v>
      </c>
      <c r="AS335" t="s">
        <v>26</v>
      </c>
      <c r="AT335">
        <v>244935</v>
      </c>
      <c r="AU335">
        <v>11202862</v>
      </c>
      <c r="AV335">
        <v>2186.4</v>
      </c>
    </row>
    <row r="336" spans="1:48" x14ac:dyDescent="0.35">
      <c r="A336" s="3" t="str">
        <f t="shared" si="8"/>
        <v>2016Female15-24 years</v>
      </c>
      <c r="B336">
        <v>2016</v>
      </c>
      <c r="C336">
        <v>2016</v>
      </c>
      <c r="D336" t="s">
        <v>15</v>
      </c>
      <c r="E336" t="s">
        <v>16</v>
      </c>
      <c r="F336" t="s">
        <v>11</v>
      </c>
      <c r="G336" t="s">
        <v>12</v>
      </c>
      <c r="H336">
        <v>1145</v>
      </c>
      <c r="I336">
        <v>21218116</v>
      </c>
      <c r="J336">
        <v>5.4</v>
      </c>
      <c r="AN336">
        <v>2012</v>
      </c>
      <c r="AO336">
        <v>2012</v>
      </c>
      <c r="AP336" t="s">
        <v>13</v>
      </c>
      <c r="AQ336" t="s">
        <v>14</v>
      </c>
      <c r="AR336" t="s">
        <v>27</v>
      </c>
      <c r="AS336" t="s">
        <v>28</v>
      </c>
      <c r="AT336">
        <v>310681</v>
      </c>
      <c r="AU336">
        <v>5648150</v>
      </c>
      <c r="AV336">
        <v>5500.6</v>
      </c>
    </row>
    <row r="337" spans="1:48" x14ac:dyDescent="0.35">
      <c r="A337" s="3" t="str">
        <f t="shared" si="8"/>
        <v>2016Male15-24 years</v>
      </c>
      <c r="B337">
        <v>2016</v>
      </c>
      <c r="C337">
        <v>2016</v>
      </c>
      <c r="D337" t="s">
        <v>15</v>
      </c>
      <c r="E337" t="s">
        <v>16</v>
      </c>
      <c r="F337" t="s">
        <v>13</v>
      </c>
      <c r="G337" t="s">
        <v>14</v>
      </c>
      <c r="H337">
        <v>4568</v>
      </c>
      <c r="I337">
        <v>22292911</v>
      </c>
      <c r="J337">
        <v>20.5</v>
      </c>
      <c r="AN337">
        <v>2012</v>
      </c>
      <c r="AO337">
        <v>2012</v>
      </c>
      <c r="AP337" t="s">
        <v>13</v>
      </c>
      <c r="AQ337" t="s">
        <v>14</v>
      </c>
      <c r="AR337" t="s">
        <v>29</v>
      </c>
      <c r="AS337" t="s">
        <v>30</v>
      </c>
      <c r="AT337">
        <v>294103</v>
      </c>
      <c r="AU337">
        <v>1964033</v>
      </c>
      <c r="AV337">
        <v>14974.4</v>
      </c>
    </row>
    <row r="338" spans="1:48" x14ac:dyDescent="0.35">
      <c r="A338" s="3" t="str">
        <f t="shared" si="8"/>
        <v>2016Female25-34 years</v>
      </c>
      <c r="B338">
        <v>2016</v>
      </c>
      <c r="C338">
        <v>2016</v>
      </c>
      <c r="D338" t="s">
        <v>17</v>
      </c>
      <c r="E338" t="s">
        <v>18</v>
      </c>
      <c r="F338" t="s">
        <v>11</v>
      </c>
      <c r="G338" t="s">
        <v>12</v>
      </c>
      <c r="H338">
        <v>1479</v>
      </c>
      <c r="I338">
        <v>22077505</v>
      </c>
      <c r="J338">
        <v>6.7</v>
      </c>
      <c r="AN338">
        <v>2012</v>
      </c>
      <c r="AO338">
        <v>2012</v>
      </c>
      <c r="AP338" t="s">
        <v>13</v>
      </c>
      <c r="AQ338" t="s">
        <v>14</v>
      </c>
      <c r="AR338" t="s">
        <v>31</v>
      </c>
      <c r="AS338" t="s">
        <v>32</v>
      </c>
      <c r="AT338">
        <v>100</v>
      </c>
      <c r="AU338" t="s">
        <v>33</v>
      </c>
      <c r="AV338" t="s">
        <v>33</v>
      </c>
    </row>
    <row r="339" spans="1:48" x14ac:dyDescent="0.35">
      <c r="A339" s="3" t="str">
        <f t="shared" si="8"/>
        <v>2016Male25-34 years</v>
      </c>
      <c r="B339">
        <v>2016</v>
      </c>
      <c r="C339">
        <v>2016</v>
      </c>
      <c r="D339" t="s">
        <v>17</v>
      </c>
      <c r="E339" t="s">
        <v>18</v>
      </c>
      <c r="F339" t="s">
        <v>13</v>
      </c>
      <c r="G339" t="s">
        <v>14</v>
      </c>
      <c r="H339">
        <v>5872</v>
      </c>
      <c r="I339">
        <v>22599738</v>
      </c>
      <c r="J339">
        <v>26</v>
      </c>
      <c r="AN339">
        <v>2013</v>
      </c>
      <c r="AO339">
        <v>2013</v>
      </c>
      <c r="AP339" t="s">
        <v>11</v>
      </c>
      <c r="AQ339" t="s">
        <v>12</v>
      </c>
      <c r="AR339" t="s">
        <v>167</v>
      </c>
      <c r="AS339">
        <v>1</v>
      </c>
      <c r="AT339">
        <v>10321</v>
      </c>
      <c r="AU339">
        <v>1925056</v>
      </c>
      <c r="AV339">
        <v>536.1</v>
      </c>
    </row>
    <row r="340" spans="1:48" x14ac:dyDescent="0.35">
      <c r="A340" s="3" t="str">
        <f t="shared" si="8"/>
        <v>2016Female35-44 years</v>
      </c>
      <c r="B340">
        <v>2016</v>
      </c>
      <c r="C340">
        <v>2016</v>
      </c>
      <c r="D340" t="s">
        <v>19</v>
      </c>
      <c r="E340" t="s">
        <v>20</v>
      </c>
      <c r="F340" t="s">
        <v>11</v>
      </c>
      <c r="G340" t="s">
        <v>12</v>
      </c>
      <c r="H340">
        <v>1732</v>
      </c>
      <c r="I340">
        <v>20317393</v>
      </c>
      <c r="J340">
        <v>8.5</v>
      </c>
      <c r="AN340">
        <v>2013</v>
      </c>
      <c r="AO340">
        <v>2013</v>
      </c>
      <c r="AP340" t="s">
        <v>11</v>
      </c>
      <c r="AQ340" t="s">
        <v>12</v>
      </c>
      <c r="AR340" t="s">
        <v>168</v>
      </c>
      <c r="AS340" s="1">
        <v>44200</v>
      </c>
      <c r="AT340">
        <v>1745</v>
      </c>
      <c r="AU340">
        <v>7790614</v>
      </c>
      <c r="AV340">
        <v>22.4</v>
      </c>
    </row>
    <row r="341" spans="1:48" x14ac:dyDescent="0.35">
      <c r="A341" s="3" t="str">
        <f t="shared" si="8"/>
        <v>2016Male35-44 years</v>
      </c>
      <c r="B341">
        <v>2016</v>
      </c>
      <c r="C341">
        <v>2016</v>
      </c>
      <c r="D341" t="s">
        <v>19</v>
      </c>
      <c r="E341" t="s">
        <v>20</v>
      </c>
      <c r="F341" t="s">
        <v>13</v>
      </c>
      <c r="G341" t="s">
        <v>14</v>
      </c>
      <c r="H341">
        <v>5281</v>
      </c>
      <c r="I341">
        <v>20152763</v>
      </c>
      <c r="J341">
        <v>26.2</v>
      </c>
      <c r="AN341">
        <v>2013</v>
      </c>
      <c r="AO341">
        <v>2013</v>
      </c>
      <c r="AP341" t="s">
        <v>11</v>
      </c>
      <c r="AQ341" t="s">
        <v>12</v>
      </c>
      <c r="AR341" t="s">
        <v>10</v>
      </c>
      <c r="AS341" s="1">
        <v>44330</v>
      </c>
      <c r="AT341">
        <v>2263</v>
      </c>
      <c r="AU341">
        <v>20159538</v>
      </c>
      <c r="AV341">
        <v>11.2</v>
      </c>
    </row>
    <row r="342" spans="1:48" x14ac:dyDescent="0.35">
      <c r="A342" s="3" t="str">
        <f t="shared" si="8"/>
        <v>2016Female45-54 years</v>
      </c>
      <c r="B342">
        <v>2016</v>
      </c>
      <c r="C342">
        <v>2016</v>
      </c>
      <c r="D342" t="s">
        <v>21</v>
      </c>
      <c r="E342" t="s">
        <v>22</v>
      </c>
      <c r="F342" t="s">
        <v>11</v>
      </c>
      <c r="G342" t="s">
        <v>12</v>
      </c>
      <c r="H342">
        <v>2237</v>
      </c>
      <c r="I342">
        <v>21680540</v>
      </c>
      <c r="J342">
        <v>10.3</v>
      </c>
      <c r="AN342">
        <v>2013</v>
      </c>
      <c r="AO342">
        <v>2013</v>
      </c>
      <c r="AP342" t="s">
        <v>11</v>
      </c>
      <c r="AQ342" t="s">
        <v>12</v>
      </c>
      <c r="AR342" t="s">
        <v>15</v>
      </c>
      <c r="AS342" t="s">
        <v>16</v>
      </c>
      <c r="AT342">
        <v>7622</v>
      </c>
      <c r="AU342">
        <v>21429247</v>
      </c>
      <c r="AV342">
        <v>35.6</v>
      </c>
    </row>
    <row r="343" spans="1:48" x14ac:dyDescent="0.35">
      <c r="A343" s="3" t="str">
        <f t="shared" si="8"/>
        <v>2016Male45-54 years</v>
      </c>
      <c r="B343">
        <v>2016</v>
      </c>
      <c r="C343">
        <v>2016</v>
      </c>
      <c r="D343" t="s">
        <v>21</v>
      </c>
      <c r="E343" t="s">
        <v>22</v>
      </c>
      <c r="F343" t="s">
        <v>13</v>
      </c>
      <c r="G343" t="s">
        <v>14</v>
      </c>
      <c r="H343">
        <v>6190</v>
      </c>
      <c r="I343">
        <v>21106139</v>
      </c>
      <c r="J343">
        <v>29.3</v>
      </c>
      <c r="AN343">
        <v>2013</v>
      </c>
      <c r="AO343">
        <v>2013</v>
      </c>
      <c r="AP343" t="s">
        <v>11</v>
      </c>
      <c r="AQ343" t="s">
        <v>12</v>
      </c>
      <c r="AR343" t="s">
        <v>17</v>
      </c>
      <c r="AS343" t="s">
        <v>18</v>
      </c>
      <c r="AT343">
        <v>14001</v>
      </c>
      <c r="AU343">
        <v>21203096</v>
      </c>
      <c r="AV343">
        <v>66</v>
      </c>
    </row>
    <row r="344" spans="1:48" x14ac:dyDescent="0.35">
      <c r="A344" s="3" t="str">
        <f t="shared" si="8"/>
        <v>2016Female55-64 years</v>
      </c>
      <c r="B344">
        <v>2016</v>
      </c>
      <c r="C344">
        <v>2016</v>
      </c>
      <c r="D344" t="s">
        <v>23</v>
      </c>
      <c r="E344" t="s">
        <v>24</v>
      </c>
      <c r="F344" t="s">
        <v>11</v>
      </c>
      <c r="G344" t="s">
        <v>12</v>
      </c>
      <c r="H344">
        <v>2009</v>
      </c>
      <c r="I344">
        <v>21464106</v>
      </c>
      <c r="J344">
        <v>9.4</v>
      </c>
      <c r="AN344">
        <v>2013</v>
      </c>
      <c r="AO344">
        <v>2013</v>
      </c>
      <c r="AP344" t="s">
        <v>11</v>
      </c>
      <c r="AQ344" t="s">
        <v>12</v>
      </c>
      <c r="AR344" t="s">
        <v>19</v>
      </c>
      <c r="AS344" t="s">
        <v>20</v>
      </c>
      <c r="AT344">
        <v>26501</v>
      </c>
      <c r="AU344">
        <v>20307429</v>
      </c>
      <c r="AV344">
        <v>130.5</v>
      </c>
    </row>
    <row r="345" spans="1:48" x14ac:dyDescent="0.35">
      <c r="A345" s="3" t="str">
        <f t="shared" si="8"/>
        <v>2016Male55-64 years</v>
      </c>
      <c r="B345">
        <v>2016</v>
      </c>
      <c r="C345">
        <v>2016</v>
      </c>
      <c r="D345" t="s">
        <v>23</v>
      </c>
      <c r="E345" t="s">
        <v>24</v>
      </c>
      <c r="F345" t="s">
        <v>13</v>
      </c>
      <c r="G345" t="s">
        <v>14</v>
      </c>
      <c r="H345">
        <v>5730</v>
      </c>
      <c r="I345">
        <v>19999038</v>
      </c>
      <c r="J345">
        <v>28.7</v>
      </c>
      <c r="AN345">
        <v>2013</v>
      </c>
      <c r="AO345">
        <v>2013</v>
      </c>
      <c r="AP345" t="s">
        <v>11</v>
      </c>
      <c r="AQ345" t="s">
        <v>12</v>
      </c>
      <c r="AR345" t="s">
        <v>21</v>
      </c>
      <c r="AS345" t="s">
        <v>22</v>
      </c>
      <c r="AT345">
        <v>69727</v>
      </c>
      <c r="AU345">
        <v>22198448</v>
      </c>
      <c r="AV345">
        <v>314.10000000000002</v>
      </c>
    </row>
    <row r="346" spans="1:48" x14ac:dyDescent="0.35">
      <c r="A346" s="3" t="str">
        <f t="shared" si="8"/>
        <v>2016Female65-74 years</v>
      </c>
      <c r="B346">
        <v>2016</v>
      </c>
      <c r="C346">
        <v>2016</v>
      </c>
      <c r="D346" t="s">
        <v>25</v>
      </c>
      <c r="E346" t="s">
        <v>26</v>
      </c>
      <c r="F346" t="s">
        <v>11</v>
      </c>
      <c r="G346" t="s">
        <v>12</v>
      </c>
      <c r="H346">
        <v>938</v>
      </c>
      <c r="I346">
        <v>15239221</v>
      </c>
      <c r="J346">
        <v>6.2</v>
      </c>
      <c r="AN346">
        <v>2013</v>
      </c>
      <c r="AO346">
        <v>2013</v>
      </c>
      <c r="AP346" t="s">
        <v>11</v>
      </c>
      <c r="AQ346" t="s">
        <v>12</v>
      </c>
      <c r="AR346" t="s">
        <v>23</v>
      </c>
      <c r="AS346" t="s">
        <v>24</v>
      </c>
      <c r="AT346">
        <v>131802</v>
      </c>
      <c r="AU346">
        <v>20359676</v>
      </c>
      <c r="AV346">
        <v>647.4</v>
      </c>
    </row>
    <row r="347" spans="1:48" x14ac:dyDescent="0.35">
      <c r="A347" s="3" t="str">
        <f t="shared" si="8"/>
        <v>2016Male65-74 years</v>
      </c>
      <c r="B347">
        <v>2016</v>
      </c>
      <c r="C347">
        <v>2016</v>
      </c>
      <c r="D347" t="s">
        <v>25</v>
      </c>
      <c r="E347" t="s">
        <v>26</v>
      </c>
      <c r="F347" t="s">
        <v>13</v>
      </c>
      <c r="G347" t="s">
        <v>14</v>
      </c>
      <c r="H347">
        <v>3456</v>
      </c>
      <c r="I347">
        <v>13391109</v>
      </c>
      <c r="J347">
        <v>25.8</v>
      </c>
      <c r="AN347">
        <v>2013</v>
      </c>
      <c r="AO347">
        <v>2013</v>
      </c>
      <c r="AP347" t="s">
        <v>11</v>
      </c>
      <c r="AQ347" t="s">
        <v>12</v>
      </c>
      <c r="AR347" t="s">
        <v>25</v>
      </c>
      <c r="AS347" t="s">
        <v>26</v>
      </c>
      <c r="AT347">
        <v>196531</v>
      </c>
      <c r="AU347">
        <v>13419124</v>
      </c>
      <c r="AV347">
        <v>1464.6</v>
      </c>
    </row>
    <row r="348" spans="1:48" x14ac:dyDescent="0.35">
      <c r="A348" s="3" t="str">
        <f t="shared" si="8"/>
        <v>2016Female75-84 years</v>
      </c>
      <c r="B348">
        <v>2016</v>
      </c>
      <c r="C348">
        <v>2016</v>
      </c>
      <c r="D348" t="s">
        <v>27</v>
      </c>
      <c r="E348" t="s">
        <v>28</v>
      </c>
      <c r="F348" t="s">
        <v>11</v>
      </c>
      <c r="G348" t="s">
        <v>12</v>
      </c>
      <c r="H348">
        <v>364</v>
      </c>
      <c r="I348">
        <v>8056660</v>
      </c>
      <c r="J348">
        <v>4.5</v>
      </c>
      <c r="AN348">
        <v>2013</v>
      </c>
      <c r="AO348">
        <v>2013</v>
      </c>
      <c r="AP348" t="s">
        <v>11</v>
      </c>
      <c r="AQ348" t="s">
        <v>12</v>
      </c>
      <c r="AR348" t="s">
        <v>27</v>
      </c>
      <c r="AS348" t="s">
        <v>28</v>
      </c>
      <c r="AT348">
        <v>309673</v>
      </c>
      <c r="AU348">
        <v>7686002</v>
      </c>
      <c r="AV348">
        <v>4029.1</v>
      </c>
    </row>
    <row r="349" spans="1:48" x14ac:dyDescent="0.35">
      <c r="A349" s="3" t="str">
        <f t="shared" si="8"/>
        <v>2016Male75-84 years</v>
      </c>
      <c r="B349">
        <v>2016</v>
      </c>
      <c r="C349">
        <v>2016</v>
      </c>
      <c r="D349" t="s">
        <v>27</v>
      </c>
      <c r="E349" t="s">
        <v>28</v>
      </c>
      <c r="F349" t="s">
        <v>13</v>
      </c>
      <c r="G349" t="s">
        <v>14</v>
      </c>
      <c r="H349">
        <v>2219</v>
      </c>
      <c r="I349">
        <v>6176874</v>
      </c>
      <c r="J349">
        <v>35.9</v>
      </c>
      <c r="AN349">
        <v>2013</v>
      </c>
      <c r="AO349">
        <v>2013</v>
      </c>
      <c r="AP349" t="s">
        <v>11</v>
      </c>
      <c r="AQ349" t="s">
        <v>12</v>
      </c>
      <c r="AR349" t="s">
        <v>29</v>
      </c>
      <c r="AS349" t="s">
        <v>30</v>
      </c>
      <c r="AT349">
        <v>520736</v>
      </c>
      <c r="AU349">
        <v>3999007</v>
      </c>
      <c r="AV349">
        <v>13021.6</v>
      </c>
    </row>
    <row r="350" spans="1:48" x14ac:dyDescent="0.35">
      <c r="A350" s="3" t="str">
        <f t="shared" si="8"/>
        <v>2016Female85+ years</v>
      </c>
      <c r="B350">
        <v>2016</v>
      </c>
      <c r="C350">
        <v>2016</v>
      </c>
      <c r="D350" t="s">
        <v>29</v>
      </c>
      <c r="E350" t="s">
        <v>30</v>
      </c>
      <c r="F350" t="s">
        <v>11</v>
      </c>
      <c r="G350" t="s">
        <v>12</v>
      </c>
      <c r="H350">
        <v>144</v>
      </c>
      <c r="I350">
        <v>4155488</v>
      </c>
      <c r="J350">
        <v>3.5</v>
      </c>
      <c r="AN350">
        <v>2013</v>
      </c>
      <c r="AO350">
        <v>2013</v>
      </c>
      <c r="AP350" t="s">
        <v>11</v>
      </c>
      <c r="AQ350" t="s">
        <v>12</v>
      </c>
      <c r="AR350" t="s">
        <v>31</v>
      </c>
      <c r="AS350" t="s">
        <v>32</v>
      </c>
      <c r="AT350">
        <v>37</v>
      </c>
      <c r="AU350" t="s">
        <v>33</v>
      </c>
      <c r="AV350" t="s">
        <v>33</v>
      </c>
    </row>
    <row r="351" spans="1:48" x14ac:dyDescent="0.35">
      <c r="A351" s="3" t="str">
        <f t="shared" si="8"/>
        <v>2016Male85+ years</v>
      </c>
      <c r="B351">
        <v>2016</v>
      </c>
      <c r="C351">
        <v>2016</v>
      </c>
      <c r="D351" t="s">
        <v>29</v>
      </c>
      <c r="E351" t="s">
        <v>30</v>
      </c>
      <c r="F351" t="s">
        <v>13</v>
      </c>
      <c r="G351" t="s">
        <v>14</v>
      </c>
      <c r="H351">
        <v>1066</v>
      </c>
      <c r="I351">
        <v>2224843</v>
      </c>
      <c r="J351">
        <v>47.9</v>
      </c>
      <c r="AN351">
        <v>2013</v>
      </c>
      <c r="AO351">
        <v>2013</v>
      </c>
      <c r="AP351" t="s">
        <v>13</v>
      </c>
      <c r="AQ351" t="s">
        <v>14</v>
      </c>
      <c r="AR351" t="s">
        <v>167</v>
      </c>
      <c r="AS351">
        <v>1</v>
      </c>
      <c r="AT351">
        <v>13119</v>
      </c>
      <c r="AU351">
        <v>2016727</v>
      </c>
      <c r="AV351">
        <v>650.5</v>
      </c>
    </row>
    <row r="352" spans="1:48" x14ac:dyDescent="0.35">
      <c r="A352" s="3" t="str">
        <f t="shared" si="8"/>
        <v>2016FemaleNot Stated</v>
      </c>
      <c r="B352">
        <v>2016</v>
      </c>
      <c r="C352">
        <v>2016</v>
      </c>
      <c r="D352" t="s">
        <v>31</v>
      </c>
      <c r="E352" t="s">
        <v>32</v>
      </c>
      <c r="F352" t="s">
        <v>11</v>
      </c>
      <c r="G352" t="s">
        <v>12</v>
      </c>
      <c r="H352">
        <v>1</v>
      </c>
      <c r="I352" t="s">
        <v>33</v>
      </c>
      <c r="J352" t="s">
        <v>33</v>
      </c>
      <c r="AN352">
        <v>2013</v>
      </c>
      <c r="AO352">
        <v>2013</v>
      </c>
      <c r="AP352" t="s">
        <v>13</v>
      </c>
      <c r="AQ352" t="s">
        <v>14</v>
      </c>
      <c r="AR352" t="s">
        <v>168</v>
      </c>
      <c r="AS352" s="1">
        <v>44200</v>
      </c>
      <c r="AT352">
        <v>2323</v>
      </c>
      <c r="AU352">
        <v>8135691</v>
      </c>
      <c r="AV352">
        <v>28.6</v>
      </c>
    </row>
    <row r="353" spans="1:48" x14ac:dyDescent="0.35">
      <c r="A353" s="3" t="str">
        <f t="shared" si="8"/>
        <v>2016MaleNot Stated</v>
      </c>
      <c r="B353">
        <v>2016</v>
      </c>
      <c r="C353">
        <v>2016</v>
      </c>
      <c r="D353" t="s">
        <v>31</v>
      </c>
      <c r="E353" t="s">
        <v>32</v>
      </c>
      <c r="F353" t="s">
        <v>13</v>
      </c>
      <c r="G353" t="s">
        <v>14</v>
      </c>
      <c r="H353">
        <v>2</v>
      </c>
      <c r="I353" t="s">
        <v>33</v>
      </c>
      <c r="J353" t="s">
        <v>33</v>
      </c>
      <c r="AN353">
        <v>2013</v>
      </c>
      <c r="AO353">
        <v>2013</v>
      </c>
      <c r="AP353" t="s">
        <v>13</v>
      </c>
      <c r="AQ353" t="s">
        <v>14</v>
      </c>
      <c r="AR353" t="s">
        <v>10</v>
      </c>
      <c r="AS353" s="1">
        <v>44330</v>
      </c>
      <c r="AT353">
        <v>3077</v>
      </c>
      <c r="AU353">
        <v>21061497</v>
      </c>
      <c r="AV353">
        <v>14.6</v>
      </c>
    </row>
    <row r="354" spans="1:48" x14ac:dyDescent="0.35">
      <c r="A354" s="3" t="str">
        <f t="shared" si="8"/>
        <v>2017Female5-14 years</v>
      </c>
      <c r="B354">
        <v>2017</v>
      </c>
      <c r="C354">
        <v>2017</v>
      </c>
      <c r="D354" t="s">
        <v>10</v>
      </c>
      <c r="E354" s="1">
        <v>44330</v>
      </c>
      <c r="F354" t="s">
        <v>11</v>
      </c>
      <c r="G354" t="s">
        <v>12</v>
      </c>
      <c r="H354">
        <v>170</v>
      </c>
      <c r="I354">
        <v>20109479</v>
      </c>
      <c r="J354">
        <v>0.8</v>
      </c>
      <c r="AN354">
        <v>2013</v>
      </c>
      <c r="AO354">
        <v>2013</v>
      </c>
      <c r="AP354" t="s">
        <v>13</v>
      </c>
      <c r="AQ354" t="s">
        <v>14</v>
      </c>
      <c r="AR354" t="s">
        <v>15</v>
      </c>
      <c r="AS354" t="s">
        <v>16</v>
      </c>
      <c r="AT354">
        <v>20864</v>
      </c>
      <c r="AU354">
        <v>22525155</v>
      </c>
      <c r="AV354">
        <v>92.6</v>
      </c>
    </row>
    <row r="355" spans="1:48" x14ac:dyDescent="0.35">
      <c r="A355" s="3" t="str">
        <f t="shared" si="8"/>
        <v>2017Male5-14 years</v>
      </c>
      <c r="B355">
        <v>2017</v>
      </c>
      <c r="C355">
        <v>2017</v>
      </c>
      <c r="D355" t="s">
        <v>10</v>
      </c>
      <c r="E355" s="1">
        <v>44330</v>
      </c>
      <c r="F355" t="s">
        <v>13</v>
      </c>
      <c r="G355" t="s">
        <v>14</v>
      </c>
      <c r="H355">
        <v>352</v>
      </c>
      <c r="I355">
        <v>20973213</v>
      </c>
      <c r="J355">
        <v>1.7</v>
      </c>
      <c r="AN355">
        <v>2013</v>
      </c>
      <c r="AO355">
        <v>2013</v>
      </c>
      <c r="AP355" t="s">
        <v>13</v>
      </c>
      <c r="AQ355" t="s">
        <v>14</v>
      </c>
      <c r="AR355" t="s">
        <v>17</v>
      </c>
      <c r="AS355" t="s">
        <v>18</v>
      </c>
      <c r="AT355">
        <v>31462</v>
      </c>
      <c r="AU355">
        <v>21641491</v>
      </c>
      <c r="AV355">
        <v>145.4</v>
      </c>
    </row>
    <row r="356" spans="1:48" x14ac:dyDescent="0.35">
      <c r="A356" s="3" t="str">
        <f t="shared" si="8"/>
        <v>2017Female15-24 years</v>
      </c>
      <c r="B356">
        <v>2017</v>
      </c>
      <c r="C356">
        <v>2017</v>
      </c>
      <c r="D356" t="s">
        <v>15</v>
      </c>
      <c r="E356" t="s">
        <v>16</v>
      </c>
      <c r="F356" t="s">
        <v>11</v>
      </c>
      <c r="G356" t="s">
        <v>12</v>
      </c>
      <c r="H356">
        <v>1225</v>
      </c>
      <c r="I356">
        <v>21100662</v>
      </c>
      <c r="J356">
        <v>5.8</v>
      </c>
      <c r="AN356">
        <v>2013</v>
      </c>
      <c r="AO356">
        <v>2013</v>
      </c>
      <c r="AP356" t="s">
        <v>13</v>
      </c>
      <c r="AQ356" t="s">
        <v>14</v>
      </c>
      <c r="AR356" t="s">
        <v>19</v>
      </c>
      <c r="AS356" t="s">
        <v>20</v>
      </c>
      <c r="AT356">
        <v>43072</v>
      </c>
      <c r="AU356">
        <v>20145261</v>
      </c>
      <c r="AV356">
        <v>213.8</v>
      </c>
    </row>
    <row r="357" spans="1:48" x14ac:dyDescent="0.35">
      <c r="A357" s="3" t="str">
        <f t="shared" si="8"/>
        <v>2017Male15-24 years</v>
      </c>
      <c r="B357">
        <v>2017</v>
      </c>
      <c r="C357">
        <v>2017</v>
      </c>
      <c r="D357" t="s">
        <v>15</v>
      </c>
      <c r="E357" t="s">
        <v>16</v>
      </c>
      <c r="F357" t="s">
        <v>13</v>
      </c>
      <c r="G357" t="s">
        <v>14</v>
      </c>
      <c r="H357">
        <v>5016</v>
      </c>
      <c r="I357">
        <v>22149633</v>
      </c>
      <c r="J357">
        <v>22.6</v>
      </c>
      <c r="AN357">
        <v>2013</v>
      </c>
      <c r="AO357">
        <v>2013</v>
      </c>
      <c r="AP357" t="s">
        <v>13</v>
      </c>
      <c r="AQ357" t="s">
        <v>14</v>
      </c>
      <c r="AR357" t="s">
        <v>21</v>
      </c>
      <c r="AS357" t="s">
        <v>22</v>
      </c>
      <c r="AT357">
        <v>107997</v>
      </c>
      <c r="AU357">
        <v>21569084</v>
      </c>
      <c r="AV357">
        <v>500.7</v>
      </c>
    </row>
    <row r="358" spans="1:48" x14ac:dyDescent="0.35">
      <c r="A358" s="3" t="str">
        <f t="shared" si="8"/>
        <v>2017Female25-34 years</v>
      </c>
      <c r="B358">
        <v>2017</v>
      </c>
      <c r="C358">
        <v>2017</v>
      </c>
      <c r="D358" t="s">
        <v>17</v>
      </c>
      <c r="E358" t="s">
        <v>18</v>
      </c>
      <c r="F358" t="s">
        <v>11</v>
      </c>
      <c r="G358" t="s">
        <v>12</v>
      </c>
      <c r="H358">
        <v>1598</v>
      </c>
      <c r="I358">
        <v>22351311</v>
      </c>
      <c r="J358">
        <v>7.1</v>
      </c>
      <c r="AN358">
        <v>2013</v>
      </c>
      <c r="AO358">
        <v>2013</v>
      </c>
      <c r="AP358" t="s">
        <v>13</v>
      </c>
      <c r="AQ358" t="s">
        <v>14</v>
      </c>
      <c r="AR358" t="s">
        <v>23</v>
      </c>
      <c r="AS358" t="s">
        <v>24</v>
      </c>
      <c r="AT358">
        <v>206325</v>
      </c>
      <c r="AU358">
        <v>18956755</v>
      </c>
      <c r="AV358">
        <v>1088.4000000000001</v>
      </c>
    </row>
    <row r="359" spans="1:48" x14ac:dyDescent="0.35">
      <c r="A359" s="3" t="str">
        <f t="shared" si="8"/>
        <v>2017Male25-34 years</v>
      </c>
      <c r="B359">
        <v>2017</v>
      </c>
      <c r="C359">
        <v>2017</v>
      </c>
      <c r="D359" t="s">
        <v>17</v>
      </c>
      <c r="E359" t="s">
        <v>18</v>
      </c>
      <c r="F359" t="s">
        <v>13</v>
      </c>
      <c r="G359" t="s">
        <v>14</v>
      </c>
      <c r="H359">
        <v>6338</v>
      </c>
      <c r="I359">
        <v>22991361</v>
      </c>
      <c r="J359">
        <v>27.6</v>
      </c>
      <c r="AN359">
        <v>2013</v>
      </c>
      <c r="AO359">
        <v>2013</v>
      </c>
      <c r="AP359" t="s">
        <v>13</v>
      </c>
      <c r="AQ359" t="s">
        <v>14</v>
      </c>
      <c r="AR359" t="s">
        <v>25</v>
      </c>
      <c r="AS359" t="s">
        <v>26</v>
      </c>
      <c r="AT359">
        <v>257898</v>
      </c>
      <c r="AU359">
        <v>11797642</v>
      </c>
      <c r="AV359">
        <v>2186</v>
      </c>
    </row>
    <row r="360" spans="1:48" x14ac:dyDescent="0.35">
      <c r="A360" s="3" t="str">
        <f t="shared" si="8"/>
        <v>2017Female35-44 years</v>
      </c>
      <c r="B360">
        <v>2017</v>
      </c>
      <c r="C360">
        <v>2017</v>
      </c>
      <c r="D360" t="s">
        <v>19</v>
      </c>
      <c r="E360" t="s">
        <v>20</v>
      </c>
      <c r="F360" t="s">
        <v>11</v>
      </c>
      <c r="G360" t="s">
        <v>12</v>
      </c>
      <c r="H360">
        <v>1737</v>
      </c>
      <c r="I360">
        <v>20506270</v>
      </c>
      <c r="J360">
        <v>8.5</v>
      </c>
      <c r="AN360">
        <v>2013</v>
      </c>
      <c r="AO360">
        <v>2013</v>
      </c>
      <c r="AP360" t="s">
        <v>13</v>
      </c>
      <c r="AQ360" t="s">
        <v>14</v>
      </c>
      <c r="AR360" t="s">
        <v>27</v>
      </c>
      <c r="AS360" t="s">
        <v>28</v>
      </c>
      <c r="AT360">
        <v>315340</v>
      </c>
      <c r="AU360">
        <v>5760517</v>
      </c>
      <c r="AV360">
        <v>5474.2</v>
      </c>
    </row>
    <row r="361" spans="1:48" x14ac:dyDescent="0.35">
      <c r="A361" s="3" t="str">
        <f t="shared" si="8"/>
        <v>2017Male35-44 years</v>
      </c>
      <c r="B361">
        <v>2017</v>
      </c>
      <c r="C361">
        <v>2017</v>
      </c>
      <c r="D361" t="s">
        <v>19</v>
      </c>
      <c r="E361" t="s">
        <v>20</v>
      </c>
      <c r="F361" t="s">
        <v>13</v>
      </c>
      <c r="G361" t="s">
        <v>14</v>
      </c>
      <c r="H361">
        <v>5586</v>
      </c>
      <c r="I361">
        <v>20369100</v>
      </c>
      <c r="J361">
        <v>27.4</v>
      </c>
      <c r="AN361">
        <v>2013</v>
      </c>
      <c r="AO361">
        <v>2013</v>
      </c>
      <c r="AP361" t="s">
        <v>13</v>
      </c>
      <c r="AQ361" t="s">
        <v>14</v>
      </c>
      <c r="AR361" t="s">
        <v>29</v>
      </c>
      <c r="AS361" t="s">
        <v>30</v>
      </c>
      <c r="AT361">
        <v>304462</v>
      </c>
      <c r="AU361">
        <v>2041782</v>
      </c>
      <c r="AV361">
        <v>14911.6</v>
      </c>
    </row>
    <row r="362" spans="1:48" x14ac:dyDescent="0.35">
      <c r="A362" s="3" t="str">
        <f t="shared" si="8"/>
        <v>2017Female45-54 years</v>
      </c>
      <c r="B362">
        <v>2017</v>
      </c>
      <c r="C362">
        <v>2017</v>
      </c>
      <c r="D362" t="s">
        <v>21</v>
      </c>
      <c r="E362" t="s">
        <v>22</v>
      </c>
      <c r="F362" t="s">
        <v>11</v>
      </c>
      <c r="G362" t="s">
        <v>12</v>
      </c>
      <c r="H362">
        <v>2228</v>
      </c>
      <c r="I362">
        <v>21468595</v>
      </c>
      <c r="J362">
        <v>10.4</v>
      </c>
      <c r="AN362">
        <v>2013</v>
      </c>
      <c r="AO362">
        <v>2013</v>
      </c>
      <c r="AP362" t="s">
        <v>13</v>
      </c>
      <c r="AQ362" t="s">
        <v>14</v>
      </c>
      <c r="AR362" t="s">
        <v>31</v>
      </c>
      <c r="AS362" t="s">
        <v>32</v>
      </c>
      <c r="AT362">
        <v>95</v>
      </c>
      <c r="AU362" t="s">
        <v>33</v>
      </c>
      <c r="AV362" t="s">
        <v>33</v>
      </c>
    </row>
    <row r="363" spans="1:48" x14ac:dyDescent="0.35">
      <c r="A363" s="3" t="str">
        <f t="shared" si="8"/>
        <v>2017Male45-54 years</v>
      </c>
      <c r="B363">
        <v>2017</v>
      </c>
      <c r="C363">
        <v>2017</v>
      </c>
      <c r="D363" t="s">
        <v>21</v>
      </c>
      <c r="E363" t="s">
        <v>22</v>
      </c>
      <c r="F363" t="s">
        <v>13</v>
      </c>
      <c r="G363" t="s">
        <v>14</v>
      </c>
      <c r="H363">
        <v>6321</v>
      </c>
      <c r="I363">
        <v>20906357</v>
      </c>
      <c r="J363">
        <v>30.2</v>
      </c>
      <c r="AN363">
        <v>2014</v>
      </c>
      <c r="AO363">
        <v>2014</v>
      </c>
      <c r="AP363" t="s">
        <v>11</v>
      </c>
      <c r="AQ363" t="s">
        <v>12</v>
      </c>
      <c r="AR363" t="s">
        <v>167</v>
      </c>
      <c r="AS363">
        <v>1</v>
      </c>
      <c r="AT363">
        <v>10329</v>
      </c>
      <c r="AU363">
        <v>1930493</v>
      </c>
      <c r="AV363">
        <v>535</v>
      </c>
    </row>
    <row r="364" spans="1:48" x14ac:dyDescent="0.35">
      <c r="A364" s="3" t="str">
        <f t="shared" si="8"/>
        <v>2017Female55-64 years</v>
      </c>
      <c r="B364">
        <v>2017</v>
      </c>
      <c r="C364">
        <v>2017</v>
      </c>
      <c r="D364" t="s">
        <v>23</v>
      </c>
      <c r="E364" t="s">
        <v>24</v>
      </c>
      <c r="F364" t="s">
        <v>11</v>
      </c>
      <c r="G364" t="s">
        <v>12</v>
      </c>
      <c r="H364">
        <v>1940</v>
      </c>
      <c r="I364">
        <v>21737855</v>
      </c>
      <c r="J364">
        <v>8.9</v>
      </c>
      <c r="AN364">
        <v>2014</v>
      </c>
      <c r="AO364">
        <v>2014</v>
      </c>
      <c r="AP364" t="s">
        <v>11</v>
      </c>
      <c r="AQ364" t="s">
        <v>12</v>
      </c>
      <c r="AR364" t="s">
        <v>168</v>
      </c>
      <c r="AS364" s="1">
        <v>44200</v>
      </c>
      <c r="AT364">
        <v>1658</v>
      </c>
      <c r="AU364">
        <v>7790662</v>
      </c>
      <c r="AV364">
        <v>21.3</v>
      </c>
    </row>
    <row r="365" spans="1:48" x14ac:dyDescent="0.35">
      <c r="A365" s="3" t="str">
        <f t="shared" si="8"/>
        <v>2017Male55-64 years</v>
      </c>
      <c r="B365">
        <v>2017</v>
      </c>
      <c r="C365">
        <v>2017</v>
      </c>
      <c r="D365" t="s">
        <v>23</v>
      </c>
      <c r="E365" t="s">
        <v>24</v>
      </c>
      <c r="F365" t="s">
        <v>13</v>
      </c>
      <c r="G365" t="s">
        <v>14</v>
      </c>
      <c r="H365">
        <v>6031</v>
      </c>
      <c r="I365">
        <v>20257803</v>
      </c>
      <c r="J365">
        <v>29.8</v>
      </c>
      <c r="AN365">
        <v>2014</v>
      </c>
      <c r="AO365">
        <v>2014</v>
      </c>
      <c r="AP365" t="s">
        <v>11</v>
      </c>
      <c r="AQ365" t="s">
        <v>12</v>
      </c>
      <c r="AR365" t="s">
        <v>10</v>
      </c>
      <c r="AS365" s="1">
        <v>44330</v>
      </c>
      <c r="AT365">
        <v>2122</v>
      </c>
      <c r="AU365">
        <v>20161424</v>
      </c>
      <c r="AV365">
        <v>10.5</v>
      </c>
    </row>
    <row r="366" spans="1:48" x14ac:dyDescent="0.35">
      <c r="A366" s="3" t="str">
        <f t="shared" si="8"/>
        <v>2017Female65-74 years</v>
      </c>
      <c r="B366">
        <v>2017</v>
      </c>
      <c r="C366">
        <v>2017</v>
      </c>
      <c r="D366" t="s">
        <v>25</v>
      </c>
      <c r="E366" t="s">
        <v>26</v>
      </c>
      <c r="F366" t="s">
        <v>11</v>
      </c>
      <c r="G366" t="s">
        <v>12</v>
      </c>
      <c r="H366">
        <v>981</v>
      </c>
      <c r="I366">
        <v>15806306</v>
      </c>
      <c r="J366">
        <v>6.2</v>
      </c>
      <c r="AN366">
        <v>2014</v>
      </c>
      <c r="AO366">
        <v>2014</v>
      </c>
      <c r="AP366" t="s">
        <v>11</v>
      </c>
      <c r="AQ366" t="s">
        <v>12</v>
      </c>
      <c r="AR366" t="s">
        <v>15</v>
      </c>
      <c r="AS366" t="s">
        <v>16</v>
      </c>
      <c r="AT366">
        <v>7674</v>
      </c>
      <c r="AU366">
        <v>21456371</v>
      </c>
      <c r="AV366">
        <v>35.799999999999997</v>
      </c>
    </row>
    <row r="367" spans="1:48" x14ac:dyDescent="0.35">
      <c r="A367" s="3" t="str">
        <f t="shared" si="8"/>
        <v>2017Male65-74 years</v>
      </c>
      <c r="B367">
        <v>2017</v>
      </c>
      <c r="C367">
        <v>2017</v>
      </c>
      <c r="D367" t="s">
        <v>25</v>
      </c>
      <c r="E367" t="s">
        <v>26</v>
      </c>
      <c r="F367" t="s">
        <v>13</v>
      </c>
      <c r="G367" t="s">
        <v>14</v>
      </c>
      <c r="H367">
        <v>3633</v>
      </c>
      <c r="I367">
        <v>13877140</v>
      </c>
      <c r="J367">
        <v>26.2</v>
      </c>
      <c r="AN367">
        <v>2014</v>
      </c>
      <c r="AO367">
        <v>2014</v>
      </c>
      <c r="AP367" t="s">
        <v>11</v>
      </c>
      <c r="AQ367" t="s">
        <v>12</v>
      </c>
      <c r="AR367" t="s">
        <v>17</v>
      </c>
      <c r="AS367" t="s">
        <v>18</v>
      </c>
      <c r="AT367">
        <v>14480</v>
      </c>
      <c r="AU367">
        <v>21546290</v>
      </c>
      <c r="AV367">
        <v>67.2</v>
      </c>
    </row>
    <row r="368" spans="1:48" x14ac:dyDescent="0.35">
      <c r="A368" s="3" t="str">
        <f t="shared" si="8"/>
        <v>2017Female75-84 years</v>
      </c>
      <c r="B368">
        <v>2017</v>
      </c>
      <c r="C368">
        <v>2017</v>
      </c>
      <c r="D368" t="s">
        <v>27</v>
      </c>
      <c r="E368" t="s">
        <v>28</v>
      </c>
      <c r="F368" t="s">
        <v>11</v>
      </c>
      <c r="G368" t="s">
        <v>12</v>
      </c>
      <c r="H368">
        <v>355</v>
      </c>
      <c r="I368">
        <v>8298676</v>
      </c>
      <c r="J368">
        <v>4.3</v>
      </c>
      <c r="AN368">
        <v>2014</v>
      </c>
      <c r="AO368">
        <v>2014</v>
      </c>
      <c r="AP368" t="s">
        <v>11</v>
      </c>
      <c r="AQ368" t="s">
        <v>12</v>
      </c>
      <c r="AR368" t="s">
        <v>19</v>
      </c>
      <c r="AS368" t="s">
        <v>20</v>
      </c>
      <c r="AT368">
        <v>27303</v>
      </c>
      <c r="AU368">
        <v>20353904</v>
      </c>
      <c r="AV368">
        <v>134.1</v>
      </c>
    </row>
    <row r="369" spans="1:48" x14ac:dyDescent="0.35">
      <c r="A369" s="3" t="str">
        <f t="shared" si="8"/>
        <v>2017Male75-84 years</v>
      </c>
      <c r="B369">
        <v>2017</v>
      </c>
      <c r="C369">
        <v>2017</v>
      </c>
      <c r="D369" t="s">
        <v>27</v>
      </c>
      <c r="E369" t="s">
        <v>28</v>
      </c>
      <c r="F369" t="s">
        <v>13</v>
      </c>
      <c r="G369" t="s">
        <v>14</v>
      </c>
      <c r="H369">
        <v>2292</v>
      </c>
      <c r="I369">
        <v>6407875</v>
      </c>
      <c r="J369">
        <v>35.799999999999997</v>
      </c>
      <c r="AN369">
        <v>2014</v>
      </c>
      <c r="AO369">
        <v>2014</v>
      </c>
      <c r="AP369" t="s">
        <v>11</v>
      </c>
      <c r="AQ369" t="s">
        <v>12</v>
      </c>
      <c r="AR369" t="s">
        <v>21</v>
      </c>
      <c r="AS369" t="s">
        <v>22</v>
      </c>
      <c r="AT369">
        <v>69540</v>
      </c>
      <c r="AU369">
        <v>22033807</v>
      </c>
      <c r="AV369">
        <v>315.60000000000002</v>
      </c>
    </row>
    <row r="370" spans="1:48" x14ac:dyDescent="0.35">
      <c r="A370" s="3" t="str">
        <f t="shared" si="8"/>
        <v>2017Female85+ years</v>
      </c>
      <c r="B370">
        <v>2017</v>
      </c>
      <c r="C370">
        <v>2017</v>
      </c>
      <c r="D370" t="s">
        <v>29</v>
      </c>
      <c r="E370" t="s">
        <v>30</v>
      </c>
      <c r="F370" t="s">
        <v>11</v>
      </c>
      <c r="G370" t="s">
        <v>12</v>
      </c>
      <c r="H370">
        <v>145</v>
      </c>
      <c r="I370">
        <v>4189013</v>
      </c>
      <c r="J370">
        <v>3.5</v>
      </c>
      <c r="AN370">
        <v>2014</v>
      </c>
      <c r="AO370">
        <v>2014</v>
      </c>
      <c r="AP370" t="s">
        <v>11</v>
      </c>
      <c r="AQ370" t="s">
        <v>12</v>
      </c>
      <c r="AR370" t="s">
        <v>23</v>
      </c>
      <c r="AS370" t="s">
        <v>24</v>
      </c>
      <c r="AT370">
        <v>136610</v>
      </c>
      <c r="AU370">
        <v>20755699</v>
      </c>
      <c r="AV370">
        <v>658.2</v>
      </c>
    </row>
    <row r="371" spans="1:48" x14ac:dyDescent="0.35">
      <c r="A371" s="3" t="str">
        <f t="shared" si="8"/>
        <v>2017Male85+ years</v>
      </c>
      <c r="B371">
        <v>2017</v>
      </c>
      <c r="C371">
        <v>2017</v>
      </c>
      <c r="D371" t="s">
        <v>29</v>
      </c>
      <c r="E371" t="s">
        <v>30</v>
      </c>
      <c r="F371" t="s">
        <v>13</v>
      </c>
      <c r="G371" t="s">
        <v>14</v>
      </c>
      <c r="H371">
        <v>1154</v>
      </c>
      <c r="I371">
        <v>2279669</v>
      </c>
      <c r="J371">
        <v>50.6</v>
      </c>
      <c r="AN371">
        <v>2014</v>
      </c>
      <c r="AO371">
        <v>2014</v>
      </c>
      <c r="AP371" t="s">
        <v>11</v>
      </c>
      <c r="AQ371" t="s">
        <v>12</v>
      </c>
      <c r="AR371" t="s">
        <v>25</v>
      </c>
      <c r="AS371" t="s">
        <v>26</v>
      </c>
      <c r="AT371">
        <v>202893</v>
      </c>
      <c r="AU371">
        <v>14049245</v>
      </c>
      <c r="AV371">
        <v>1444.2</v>
      </c>
    </row>
    <row r="372" spans="1:48" x14ac:dyDescent="0.35">
      <c r="A372" s="3" t="str">
        <f t="shared" si="8"/>
        <v>2017FemaleNot Stated</v>
      </c>
      <c r="B372">
        <v>2017</v>
      </c>
      <c r="C372">
        <v>2017</v>
      </c>
      <c r="D372" t="s">
        <v>31</v>
      </c>
      <c r="E372" t="s">
        <v>32</v>
      </c>
      <c r="F372" t="s">
        <v>11</v>
      </c>
      <c r="G372" t="s">
        <v>12</v>
      </c>
      <c r="H372">
        <v>2</v>
      </c>
      <c r="I372" t="s">
        <v>33</v>
      </c>
      <c r="J372" t="s">
        <v>33</v>
      </c>
      <c r="AN372">
        <v>2014</v>
      </c>
      <c r="AO372">
        <v>2014</v>
      </c>
      <c r="AP372" t="s">
        <v>11</v>
      </c>
      <c r="AQ372" t="s">
        <v>12</v>
      </c>
      <c r="AR372" t="s">
        <v>27</v>
      </c>
      <c r="AS372" t="s">
        <v>28</v>
      </c>
      <c r="AT372">
        <v>308074</v>
      </c>
      <c r="AU372">
        <v>7789312</v>
      </c>
      <c r="AV372">
        <v>3955.1</v>
      </c>
    </row>
    <row r="373" spans="1:48" x14ac:dyDescent="0.35">
      <c r="A373" s="3" t="str">
        <f t="shared" si="8"/>
        <v>2017MaleNot Stated</v>
      </c>
      <c r="B373">
        <v>2017</v>
      </c>
      <c r="C373">
        <v>2017</v>
      </c>
      <c r="D373" t="s">
        <v>31</v>
      </c>
      <c r="E373" t="s">
        <v>32</v>
      </c>
      <c r="F373" t="s">
        <v>13</v>
      </c>
      <c r="G373" t="s">
        <v>14</v>
      </c>
      <c r="H373">
        <v>3</v>
      </c>
      <c r="I373" t="s">
        <v>33</v>
      </c>
      <c r="J373" t="s">
        <v>33</v>
      </c>
      <c r="AN373">
        <v>2014</v>
      </c>
      <c r="AO373">
        <v>2014</v>
      </c>
      <c r="AP373" t="s">
        <v>11</v>
      </c>
      <c r="AQ373" t="s">
        <v>12</v>
      </c>
      <c r="AR373" t="s">
        <v>29</v>
      </c>
      <c r="AS373" t="s">
        <v>30</v>
      </c>
      <c r="AT373">
        <v>517441</v>
      </c>
      <c r="AU373">
        <v>4053362</v>
      </c>
      <c r="AV373">
        <v>12765.7</v>
      </c>
    </row>
    <row r="374" spans="1:48" x14ac:dyDescent="0.35">
      <c r="A374" s="3" t="str">
        <f t="shared" si="8"/>
        <v>2018Female5-14 years</v>
      </c>
      <c r="B374">
        <v>2018</v>
      </c>
      <c r="C374">
        <v>2018</v>
      </c>
      <c r="D374" t="s">
        <v>10</v>
      </c>
      <c r="E374" s="1">
        <v>44330</v>
      </c>
      <c r="F374" t="s">
        <v>11</v>
      </c>
      <c r="G374" t="s">
        <v>12</v>
      </c>
      <c r="H374">
        <v>211</v>
      </c>
      <c r="I374">
        <v>20100339</v>
      </c>
      <c r="J374">
        <v>1</v>
      </c>
      <c r="AN374">
        <v>2014</v>
      </c>
      <c r="AO374">
        <v>2014</v>
      </c>
      <c r="AP374" t="s">
        <v>11</v>
      </c>
      <c r="AQ374" t="s">
        <v>12</v>
      </c>
      <c r="AR374" t="s">
        <v>31</v>
      </c>
      <c r="AS374" t="s">
        <v>32</v>
      </c>
      <c r="AT374">
        <v>53</v>
      </c>
      <c r="AU374" t="s">
        <v>33</v>
      </c>
      <c r="AV374" t="s">
        <v>33</v>
      </c>
    </row>
    <row r="375" spans="1:48" x14ac:dyDescent="0.35">
      <c r="A375" s="3" t="str">
        <f t="shared" si="8"/>
        <v>2018Male5-14 years</v>
      </c>
      <c r="B375">
        <v>2018</v>
      </c>
      <c r="C375">
        <v>2018</v>
      </c>
      <c r="D375" t="s">
        <v>10</v>
      </c>
      <c r="E375" s="1">
        <v>44330</v>
      </c>
      <c r="F375" t="s">
        <v>13</v>
      </c>
      <c r="G375" t="s">
        <v>14</v>
      </c>
      <c r="H375">
        <v>394</v>
      </c>
      <c r="I375">
        <v>20974830</v>
      </c>
      <c r="J375">
        <v>1.9</v>
      </c>
      <c r="AN375">
        <v>2014</v>
      </c>
      <c r="AO375">
        <v>2014</v>
      </c>
      <c r="AP375" t="s">
        <v>13</v>
      </c>
      <c r="AQ375" t="s">
        <v>14</v>
      </c>
      <c r="AR375" t="s">
        <v>167</v>
      </c>
      <c r="AS375">
        <v>1</v>
      </c>
      <c r="AT375">
        <v>12886</v>
      </c>
      <c r="AU375">
        <v>2017857</v>
      </c>
      <c r="AV375">
        <v>638.6</v>
      </c>
    </row>
    <row r="376" spans="1:48" x14ac:dyDescent="0.35">
      <c r="A376" s="3" t="str">
        <f t="shared" si="8"/>
        <v>2018Female15-24 years</v>
      </c>
      <c r="B376">
        <v>2018</v>
      </c>
      <c r="C376">
        <v>2018</v>
      </c>
      <c r="D376" t="s">
        <v>15</v>
      </c>
      <c r="E376" t="s">
        <v>16</v>
      </c>
      <c r="F376" t="s">
        <v>11</v>
      </c>
      <c r="G376" t="s">
        <v>12</v>
      </c>
      <c r="H376">
        <v>1222</v>
      </c>
      <c r="I376">
        <v>20994345</v>
      </c>
      <c r="J376">
        <v>5.8</v>
      </c>
      <c r="AN376">
        <v>2014</v>
      </c>
      <c r="AO376">
        <v>2014</v>
      </c>
      <c r="AP376" t="s">
        <v>13</v>
      </c>
      <c r="AQ376" t="s">
        <v>14</v>
      </c>
      <c r="AR376" t="s">
        <v>168</v>
      </c>
      <c r="AS376" s="1">
        <v>44200</v>
      </c>
      <c r="AT376">
        <v>2172</v>
      </c>
      <c r="AU376">
        <v>8137871</v>
      </c>
      <c r="AV376">
        <v>26.7</v>
      </c>
    </row>
    <row r="377" spans="1:48" x14ac:dyDescent="0.35">
      <c r="A377" s="3" t="str">
        <f t="shared" si="8"/>
        <v>2018Male15-24 years</v>
      </c>
      <c r="B377">
        <v>2018</v>
      </c>
      <c r="C377">
        <v>2018</v>
      </c>
      <c r="D377" t="s">
        <v>15</v>
      </c>
      <c r="E377" t="s">
        <v>16</v>
      </c>
      <c r="F377" t="s">
        <v>13</v>
      </c>
      <c r="G377" t="s">
        <v>14</v>
      </c>
      <c r="H377">
        <v>4988</v>
      </c>
      <c r="I377">
        <v>21976455</v>
      </c>
      <c r="J377">
        <v>22.7</v>
      </c>
      <c r="AN377">
        <v>2014</v>
      </c>
      <c r="AO377">
        <v>2014</v>
      </c>
      <c r="AP377" t="s">
        <v>13</v>
      </c>
      <c r="AQ377" t="s">
        <v>14</v>
      </c>
      <c r="AR377" t="s">
        <v>10</v>
      </c>
      <c r="AS377" s="1">
        <v>44330</v>
      </c>
      <c r="AT377">
        <v>3128</v>
      </c>
      <c r="AU377">
        <v>21029648</v>
      </c>
      <c r="AV377">
        <v>14.9</v>
      </c>
    </row>
    <row r="378" spans="1:48" x14ac:dyDescent="0.35">
      <c r="A378" s="3" t="str">
        <f t="shared" si="8"/>
        <v>2018Female25-34 years</v>
      </c>
      <c r="B378">
        <v>2018</v>
      </c>
      <c r="C378">
        <v>2018</v>
      </c>
      <c r="D378" t="s">
        <v>17</v>
      </c>
      <c r="E378" t="s">
        <v>18</v>
      </c>
      <c r="F378" t="s">
        <v>11</v>
      </c>
      <c r="G378" t="s">
        <v>12</v>
      </c>
      <c r="H378">
        <v>1668</v>
      </c>
      <c r="I378">
        <v>22487065</v>
      </c>
      <c r="J378">
        <v>7.4</v>
      </c>
      <c r="AN378">
        <v>2014</v>
      </c>
      <c r="AO378">
        <v>2014</v>
      </c>
      <c r="AP378" t="s">
        <v>13</v>
      </c>
      <c r="AQ378" t="s">
        <v>14</v>
      </c>
      <c r="AR378" t="s">
        <v>15</v>
      </c>
      <c r="AS378" t="s">
        <v>16</v>
      </c>
      <c r="AT378">
        <v>21117</v>
      </c>
      <c r="AU378">
        <v>22523450</v>
      </c>
      <c r="AV378">
        <v>93.8</v>
      </c>
    </row>
    <row r="379" spans="1:48" x14ac:dyDescent="0.35">
      <c r="A379" s="3" t="str">
        <f t="shared" si="8"/>
        <v>2018Male25-34 years</v>
      </c>
      <c r="B379">
        <v>2018</v>
      </c>
      <c r="C379">
        <v>2018</v>
      </c>
      <c r="D379" t="s">
        <v>17</v>
      </c>
      <c r="E379" t="s">
        <v>18</v>
      </c>
      <c r="F379" t="s">
        <v>13</v>
      </c>
      <c r="G379" t="s">
        <v>14</v>
      </c>
      <c r="H379">
        <v>6345</v>
      </c>
      <c r="I379">
        <v>23210709</v>
      </c>
      <c r="J379">
        <v>27.3</v>
      </c>
      <c r="AN379">
        <v>2014</v>
      </c>
      <c r="AO379">
        <v>2014</v>
      </c>
      <c r="AP379" t="s">
        <v>13</v>
      </c>
      <c r="AQ379" t="s">
        <v>14</v>
      </c>
      <c r="AR379" t="s">
        <v>17</v>
      </c>
      <c r="AS379" t="s">
        <v>18</v>
      </c>
      <c r="AT379">
        <v>32697</v>
      </c>
      <c r="AU379">
        <v>21970214</v>
      </c>
      <c r="AV379">
        <v>148.80000000000001</v>
      </c>
    </row>
    <row r="380" spans="1:48" x14ac:dyDescent="0.35">
      <c r="A380" s="3" t="str">
        <f t="shared" si="8"/>
        <v>2018Female35-44 years</v>
      </c>
      <c r="B380">
        <v>2018</v>
      </c>
      <c r="C380">
        <v>2018</v>
      </c>
      <c r="D380" t="s">
        <v>19</v>
      </c>
      <c r="E380" t="s">
        <v>20</v>
      </c>
      <c r="F380" t="s">
        <v>11</v>
      </c>
      <c r="G380" t="s">
        <v>12</v>
      </c>
      <c r="H380">
        <v>1742</v>
      </c>
      <c r="I380">
        <v>20690288</v>
      </c>
      <c r="J380">
        <v>8.4</v>
      </c>
      <c r="AN380">
        <v>2014</v>
      </c>
      <c r="AO380">
        <v>2014</v>
      </c>
      <c r="AP380" t="s">
        <v>13</v>
      </c>
      <c r="AQ380" t="s">
        <v>14</v>
      </c>
      <c r="AR380" t="s">
        <v>19</v>
      </c>
      <c r="AS380" t="s">
        <v>20</v>
      </c>
      <c r="AT380">
        <v>43693</v>
      </c>
      <c r="AU380">
        <v>20159229</v>
      </c>
      <c r="AV380">
        <v>216.7</v>
      </c>
    </row>
    <row r="381" spans="1:48" x14ac:dyDescent="0.35">
      <c r="A381" s="3" t="str">
        <f t="shared" si="8"/>
        <v>2018Male35-44 years</v>
      </c>
      <c r="B381">
        <v>2018</v>
      </c>
      <c r="C381">
        <v>2018</v>
      </c>
      <c r="D381" t="s">
        <v>19</v>
      </c>
      <c r="E381" t="s">
        <v>20</v>
      </c>
      <c r="F381" t="s">
        <v>13</v>
      </c>
      <c r="G381" t="s">
        <v>14</v>
      </c>
      <c r="H381">
        <v>5777</v>
      </c>
      <c r="I381">
        <v>20587600</v>
      </c>
      <c r="J381">
        <v>28.1</v>
      </c>
      <c r="AN381">
        <v>2014</v>
      </c>
      <c r="AO381">
        <v>2014</v>
      </c>
      <c r="AP381" t="s">
        <v>13</v>
      </c>
      <c r="AQ381" t="s">
        <v>14</v>
      </c>
      <c r="AR381" t="s">
        <v>21</v>
      </c>
      <c r="AS381" t="s">
        <v>22</v>
      </c>
      <c r="AT381">
        <v>106377</v>
      </c>
      <c r="AU381">
        <v>21425044</v>
      </c>
      <c r="AV381">
        <v>496.5</v>
      </c>
    </row>
    <row r="382" spans="1:48" x14ac:dyDescent="0.35">
      <c r="A382" s="3" t="str">
        <f t="shared" si="8"/>
        <v>2018Female45-54 years</v>
      </c>
      <c r="B382">
        <v>2018</v>
      </c>
      <c r="C382">
        <v>2018</v>
      </c>
      <c r="D382" t="s">
        <v>21</v>
      </c>
      <c r="E382" t="s">
        <v>22</v>
      </c>
      <c r="F382" t="s">
        <v>11</v>
      </c>
      <c r="G382" t="s">
        <v>12</v>
      </c>
      <c r="H382">
        <v>2140</v>
      </c>
      <c r="I382">
        <v>21090497</v>
      </c>
      <c r="J382">
        <v>10.1</v>
      </c>
      <c r="AN382">
        <v>2014</v>
      </c>
      <c r="AO382">
        <v>2014</v>
      </c>
      <c r="AP382" t="s">
        <v>13</v>
      </c>
      <c r="AQ382" t="s">
        <v>14</v>
      </c>
      <c r="AR382" t="s">
        <v>23</v>
      </c>
      <c r="AS382" t="s">
        <v>24</v>
      </c>
      <c r="AT382">
        <v>212198</v>
      </c>
      <c r="AU382">
        <v>19321882</v>
      </c>
      <c r="AV382">
        <v>1098.2</v>
      </c>
    </row>
    <row r="383" spans="1:48" x14ac:dyDescent="0.35">
      <c r="A383" s="3" t="str">
        <f t="shared" si="8"/>
        <v>2018Male45-54 years</v>
      </c>
      <c r="B383">
        <v>2018</v>
      </c>
      <c r="C383">
        <v>2018</v>
      </c>
      <c r="D383" t="s">
        <v>21</v>
      </c>
      <c r="E383" t="s">
        <v>22</v>
      </c>
      <c r="F383" t="s">
        <v>13</v>
      </c>
      <c r="G383" t="s">
        <v>14</v>
      </c>
      <c r="H383">
        <v>6196</v>
      </c>
      <c r="I383">
        <v>20541202</v>
      </c>
      <c r="J383">
        <v>30.2</v>
      </c>
      <c r="AN383">
        <v>2014</v>
      </c>
      <c r="AO383">
        <v>2014</v>
      </c>
      <c r="AP383" t="s">
        <v>13</v>
      </c>
      <c r="AQ383" t="s">
        <v>14</v>
      </c>
      <c r="AR383" t="s">
        <v>25</v>
      </c>
      <c r="AS383" t="s">
        <v>26</v>
      </c>
      <c r="AT383">
        <v>268648</v>
      </c>
      <c r="AU383">
        <v>12349045</v>
      </c>
      <c r="AV383">
        <v>2175.5</v>
      </c>
    </row>
    <row r="384" spans="1:48" x14ac:dyDescent="0.35">
      <c r="A384" s="3" t="str">
        <f t="shared" si="8"/>
        <v>2018Female55-64 years</v>
      </c>
      <c r="B384">
        <v>2018</v>
      </c>
      <c r="C384">
        <v>2018</v>
      </c>
      <c r="D384" t="s">
        <v>23</v>
      </c>
      <c r="E384" t="s">
        <v>24</v>
      </c>
      <c r="F384" t="s">
        <v>11</v>
      </c>
      <c r="G384" t="s">
        <v>12</v>
      </c>
      <c r="H384">
        <v>2067</v>
      </c>
      <c r="I384">
        <v>21873773</v>
      </c>
      <c r="J384">
        <v>9.4</v>
      </c>
      <c r="AN384">
        <v>2014</v>
      </c>
      <c r="AO384">
        <v>2014</v>
      </c>
      <c r="AP384" t="s">
        <v>13</v>
      </c>
      <c r="AQ384" t="s">
        <v>14</v>
      </c>
      <c r="AR384" t="s">
        <v>27</v>
      </c>
      <c r="AS384" t="s">
        <v>28</v>
      </c>
      <c r="AT384">
        <v>316430</v>
      </c>
      <c r="AU384">
        <v>5893378</v>
      </c>
      <c r="AV384">
        <v>5369.2</v>
      </c>
    </row>
    <row r="385" spans="1:48" x14ac:dyDescent="0.35">
      <c r="A385" s="3" t="str">
        <f t="shared" si="8"/>
        <v>2018Male55-64 years</v>
      </c>
      <c r="B385">
        <v>2018</v>
      </c>
      <c r="C385">
        <v>2018</v>
      </c>
      <c r="D385" t="s">
        <v>23</v>
      </c>
      <c r="E385" t="s">
        <v>24</v>
      </c>
      <c r="F385" t="s">
        <v>13</v>
      </c>
      <c r="G385" t="s">
        <v>14</v>
      </c>
      <c r="H385">
        <v>6467</v>
      </c>
      <c r="I385">
        <v>20398863</v>
      </c>
      <c r="J385">
        <v>31.7</v>
      </c>
      <c r="AN385">
        <v>2014</v>
      </c>
      <c r="AO385">
        <v>2014</v>
      </c>
      <c r="AP385" t="s">
        <v>13</v>
      </c>
      <c r="AQ385" t="s">
        <v>14</v>
      </c>
      <c r="AR385" t="s">
        <v>29</v>
      </c>
      <c r="AS385" t="s">
        <v>30</v>
      </c>
      <c r="AT385">
        <v>308785</v>
      </c>
      <c r="AU385">
        <v>2108869</v>
      </c>
      <c r="AV385">
        <v>14642.2</v>
      </c>
    </row>
    <row r="386" spans="1:48" x14ac:dyDescent="0.35">
      <c r="A386" s="3" t="str">
        <f t="shared" si="8"/>
        <v>2018Female65-74 years</v>
      </c>
      <c r="B386">
        <v>2018</v>
      </c>
      <c r="C386">
        <v>2018</v>
      </c>
      <c r="D386" t="s">
        <v>25</v>
      </c>
      <c r="E386" t="s">
        <v>26</v>
      </c>
      <c r="F386" t="s">
        <v>11</v>
      </c>
      <c r="G386" t="s">
        <v>12</v>
      </c>
      <c r="H386">
        <v>1010</v>
      </c>
      <c r="I386">
        <v>16246231</v>
      </c>
      <c r="J386">
        <v>6.2</v>
      </c>
      <c r="AN386">
        <v>2014</v>
      </c>
      <c r="AO386">
        <v>2014</v>
      </c>
      <c r="AP386" t="s">
        <v>13</v>
      </c>
      <c r="AQ386" t="s">
        <v>14</v>
      </c>
      <c r="AR386" t="s">
        <v>31</v>
      </c>
      <c r="AS386" t="s">
        <v>32</v>
      </c>
      <c r="AT386">
        <v>110</v>
      </c>
      <c r="AU386" t="s">
        <v>33</v>
      </c>
      <c r="AV386" t="s">
        <v>33</v>
      </c>
    </row>
    <row r="387" spans="1:48" x14ac:dyDescent="0.35">
      <c r="A387" s="3" t="str">
        <f t="shared" si="8"/>
        <v>2018Male65-74 years</v>
      </c>
      <c r="B387">
        <v>2018</v>
      </c>
      <c r="C387">
        <v>2018</v>
      </c>
      <c r="D387" t="s">
        <v>25</v>
      </c>
      <c r="E387" t="s">
        <v>26</v>
      </c>
      <c r="F387" t="s">
        <v>13</v>
      </c>
      <c r="G387" t="s">
        <v>14</v>
      </c>
      <c r="H387">
        <v>3960</v>
      </c>
      <c r="I387">
        <v>14246085</v>
      </c>
      <c r="J387">
        <v>27.8</v>
      </c>
      <c r="AN387">
        <v>2015</v>
      </c>
      <c r="AO387">
        <v>2015</v>
      </c>
      <c r="AP387" t="s">
        <v>11</v>
      </c>
      <c r="AQ387" t="s">
        <v>12</v>
      </c>
      <c r="AR387" t="s">
        <v>167</v>
      </c>
      <c r="AS387">
        <v>1</v>
      </c>
      <c r="AT387">
        <v>10447</v>
      </c>
      <c r="AU387">
        <v>1942904</v>
      </c>
      <c r="AV387">
        <v>537.70000000000005</v>
      </c>
    </row>
    <row r="388" spans="1:48" x14ac:dyDescent="0.35">
      <c r="A388" s="3" t="str">
        <f t="shared" ref="A388:A411" si="9">B388&amp;F388&amp;D388</f>
        <v>2018Female75-84 years</v>
      </c>
      <c r="B388">
        <v>2018</v>
      </c>
      <c r="C388">
        <v>2018</v>
      </c>
      <c r="D388" t="s">
        <v>27</v>
      </c>
      <c r="E388" t="s">
        <v>28</v>
      </c>
      <c r="F388" t="s">
        <v>11</v>
      </c>
      <c r="G388" t="s">
        <v>12</v>
      </c>
      <c r="H388">
        <v>363</v>
      </c>
      <c r="I388">
        <v>8659334</v>
      </c>
      <c r="J388">
        <v>4.2</v>
      </c>
      <c r="AN388">
        <v>2015</v>
      </c>
      <c r="AO388">
        <v>2015</v>
      </c>
      <c r="AP388" t="s">
        <v>11</v>
      </c>
      <c r="AQ388" t="s">
        <v>12</v>
      </c>
      <c r="AR388" t="s">
        <v>168</v>
      </c>
      <c r="AS388" s="1">
        <v>44200</v>
      </c>
      <c r="AT388">
        <v>1684</v>
      </c>
      <c r="AU388">
        <v>7786776</v>
      </c>
      <c r="AV388">
        <v>21.6</v>
      </c>
    </row>
    <row r="389" spans="1:48" x14ac:dyDescent="0.35">
      <c r="A389" s="3" t="str">
        <f t="shared" si="9"/>
        <v>2018Male75-84 years</v>
      </c>
      <c r="B389">
        <v>2018</v>
      </c>
      <c r="C389">
        <v>2018</v>
      </c>
      <c r="D389" t="s">
        <v>27</v>
      </c>
      <c r="E389" t="s">
        <v>28</v>
      </c>
      <c r="F389" t="s">
        <v>13</v>
      </c>
      <c r="G389" t="s">
        <v>14</v>
      </c>
      <c r="H389">
        <v>2514</v>
      </c>
      <c r="I389">
        <v>6735040</v>
      </c>
      <c r="J389">
        <v>37.299999999999997</v>
      </c>
      <c r="AN389">
        <v>2015</v>
      </c>
      <c r="AO389">
        <v>2015</v>
      </c>
      <c r="AP389" t="s">
        <v>11</v>
      </c>
      <c r="AQ389" t="s">
        <v>12</v>
      </c>
      <c r="AR389" t="s">
        <v>10</v>
      </c>
      <c r="AS389" s="1">
        <v>44330</v>
      </c>
      <c r="AT389">
        <v>2258</v>
      </c>
      <c r="AU389">
        <v>20129986</v>
      </c>
      <c r="AV389">
        <v>11.2</v>
      </c>
    </row>
    <row r="390" spans="1:48" x14ac:dyDescent="0.35">
      <c r="A390" s="3" t="str">
        <f t="shared" si="9"/>
        <v>2018Female85+ years</v>
      </c>
      <c r="B390">
        <v>2018</v>
      </c>
      <c r="C390">
        <v>2018</v>
      </c>
      <c r="D390" t="s">
        <v>29</v>
      </c>
      <c r="E390" t="s">
        <v>30</v>
      </c>
      <c r="F390" t="s">
        <v>11</v>
      </c>
      <c r="G390" t="s">
        <v>12</v>
      </c>
      <c r="H390">
        <v>151</v>
      </c>
      <c r="I390">
        <v>4218810</v>
      </c>
      <c r="J390">
        <v>3.6</v>
      </c>
      <c r="AN390">
        <v>2015</v>
      </c>
      <c r="AO390">
        <v>2015</v>
      </c>
      <c r="AP390" t="s">
        <v>11</v>
      </c>
      <c r="AQ390" t="s">
        <v>12</v>
      </c>
      <c r="AR390" t="s">
        <v>15</v>
      </c>
      <c r="AS390" t="s">
        <v>16</v>
      </c>
      <c r="AT390">
        <v>8148</v>
      </c>
      <c r="AU390">
        <v>21382495</v>
      </c>
      <c r="AV390">
        <v>38.1</v>
      </c>
    </row>
    <row r="391" spans="1:48" x14ac:dyDescent="0.35">
      <c r="A391" s="3" t="str">
        <f t="shared" si="9"/>
        <v>2018Male85+ years</v>
      </c>
      <c r="B391">
        <v>2018</v>
      </c>
      <c r="C391">
        <v>2018</v>
      </c>
      <c r="D391" t="s">
        <v>29</v>
      </c>
      <c r="E391" t="s">
        <v>30</v>
      </c>
      <c r="F391" t="s">
        <v>13</v>
      </c>
      <c r="G391" t="s">
        <v>14</v>
      </c>
      <c r="H391">
        <v>1097</v>
      </c>
      <c r="I391">
        <v>2325693</v>
      </c>
      <c r="J391">
        <v>47.2</v>
      </c>
      <c r="AN391">
        <v>2015</v>
      </c>
      <c r="AO391">
        <v>2015</v>
      </c>
      <c r="AP391" t="s">
        <v>11</v>
      </c>
      <c r="AQ391" t="s">
        <v>12</v>
      </c>
      <c r="AR391" t="s">
        <v>17</v>
      </c>
      <c r="AS391" t="s">
        <v>18</v>
      </c>
      <c r="AT391">
        <v>15736</v>
      </c>
      <c r="AU391">
        <v>21838064</v>
      </c>
      <c r="AV391">
        <v>72.099999999999994</v>
      </c>
    </row>
    <row r="392" spans="1:48" x14ac:dyDescent="0.35">
      <c r="A392" s="3" t="str">
        <f t="shared" si="9"/>
        <v>2019Female5-14 years</v>
      </c>
      <c r="B392">
        <v>2019</v>
      </c>
      <c r="C392">
        <v>2019</v>
      </c>
      <c r="D392" t="s">
        <v>10</v>
      </c>
      <c r="E392" s="1">
        <v>44330</v>
      </c>
      <c r="F392" t="s">
        <v>11</v>
      </c>
      <c r="G392" t="s">
        <v>12</v>
      </c>
      <c r="H392">
        <v>207</v>
      </c>
      <c r="I392">
        <v>20053140</v>
      </c>
      <c r="J392">
        <v>1</v>
      </c>
      <c r="AN392">
        <v>2015</v>
      </c>
      <c r="AO392">
        <v>2015</v>
      </c>
      <c r="AP392" t="s">
        <v>11</v>
      </c>
      <c r="AQ392" t="s">
        <v>12</v>
      </c>
      <c r="AR392" t="s">
        <v>19</v>
      </c>
      <c r="AS392" t="s">
        <v>20</v>
      </c>
      <c r="AT392">
        <v>27418</v>
      </c>
      <c r="AU392">
        <v>20386206</v>
      </c>
      <c r="AV392">
        <v>134.5</v>
      </c>
    </row>
    <row r="393" spans="1:48" x14ac:dyDescent="0.35">
      <c r="A393" s="3" t="str">
        <f t="shared" si="9"/>
        <v>2019Male5-14 years</v>
      </c>
      <c r="B393">
        <v>2019</v>
      </c>
      <c r="C393">
        <v>2019</v>
      </c>
      <c r="D393" t="s">
        <v>10</v>
      </c>
      <c r="E393" s="1">
        <v>44330</v>
      </c>
      <c r="F393" t="s">
        <v>13</v>
      </c>
      <c r="G393" t="s">
        <v>14</v>
      </c>
      <c r="H393">
        <v>339</v>
      </c>
      <c r="I393">
        <v>20941023</v>
      </c>
      <c r="J393">
        <v>1.6</v>
      </c>
      <c r="AN393">
        <v>2015</v>
      </c>
      <c r="AO393">
        <v>2015</v>
      </c>
      <c r="AP393" t="s">
        <v>11</v>
      </c>
      <c r="AQ393" t="s">
        <v>12</v>
      </c>
      <c r="AR393" t="s">
        <v>21</v>
      </c>
      <c r="AS393" t="s">
        <v>22</v>
      </c>
      <c r="AT393">
        <v>68947</v>
      </c>
      <c r="AU393">
        <v>21889385</v>
      </c>
      <c r="AV393">
        <v>315</v>
      </c>
    </row>
    <row r="394" spans="1:48" x14ac:dyDescent="0.35">
      <c r="A394" s="3" t="str">
        <f t="shared" si="9"/>
        <v>2019Female15-24 years</v>
      </c>
      <c r="B394">
        <v>2019</v>
      </c>
      <c r="C394">
        <v>2019</v>
      </c>
      <c r="D394" t="s">
        <v>15</v>
      </c>
      <c r="E394" t="s">
        <v>16</v>
      </c>
      <c r="F394" t="s">
        <v>11</v>
      </c>
      <c r="G394" t="s">
        <v>12</v>
      </c>
      <c r="H394">
        <v>1154</v>
      </c>
      <c r="I394">
        <v>20877151</v>
      </c>
      <c r="J394">
        <v>5.5</v>
      </c>
      <c r="AN394">
        <v>2015</v>
      </c>
      <c r="AO394">
        <v>2015</v>
      </c>
      <c r="AP394" t="s">
        <v>11</v>
      </c>
      <c r="AQ394" t="s">
        <v>12</v>
      </c>
      <c r="AR394" t="s">
        <v>23</v>
      </c>
      <c r="AS394" t="s">
        <v>24</v>
      </c>
      <c r="AT394">
        <v>140159</v>
      </c>
      <c r="AU394">
        <v>21163072</v>
      </c>
      <c r="AV394">
        <v>662.3</v>
      </c>
    </row>
    <row r="395" spans="1:48" x14ac:dyDescent="0.35">
      <c r="A395" s="3" t="str">
        <f t="shared" si="9"/>
        <v>2019Male15-24 years</v>
      </c>
      <c r="B395">
        <v>2019</v>
      </c>
      <c r="C395">
        <v>2019</v>
      </c>
      <c r="D395" t="s">
        <v>15</v>
      </c>
      <c r="E395" t="s">
        <v>16</v>
      </c>
      <c r="F395" t="s">
        <v>13</v>
      </c>
      <c r="G395" t="s">
        <v>14</v>
      </c>
      <c r="H395">
        <v>4800</v>
      </c>
      <c r="I395">
        <v>21810359</v>
      </c>
      <c r="J395">
        <v>22</v>
      </c>
      <c r="AN395">
        <v>2015</v>
      </c>
      <c r="AO395">
        <v>2015</v>
      </c>
      <c r="AP395" t="s">
        <v>11</v>
      </c>
      <c r="AQ395" t="s">
        <v>12</v>
      </c>
      <c r="AR395" t="s">
        <v>25</v>
      </c>
      <c r="AS395" t="s">
        <v>26</v>
      </c>
      <c r="AT395">
        <v>212669</v>
      </c>
      <c r="AU395">
        <v>14658169</v>
      </c>
      <c r="AV395">
        <v>1450.9</v>
      </c>
    </row>
    <row r="396" spans="1:48" x14ac:dyDescent="0.35">
      <c r="A396" s="3" t="str">
        <f t="shared" si="9"/>
        <v>2019Female25-34 years</v>
      </c>
      <c r="B396">
        <v>2019</v>
      </c>
      <c r="C396">
        <v>2019</v>
      </c>
      <c r="D396" t="s">
        <v>17</v>
      </c>
      <c r="E396" t="s">
        <v>18</v>
      </c>
      <c r="F396" t="s">
        <v>11</v>
      </c>
      <c r="G396" t="s">
        <v>12</v>
      </c>
      <c r="H396">
        <v>1525</v>
      </c>
      <c r="I396">
        <v>22581141</v>
      </c>
      <c r="J396">
        <v>6.8</v>
      </c>
      <c r="AN396">
        <v>2015</v>
      </c>
      <c r="AO396">
        <v>2015</v>
      </c>
      <c r="AP396" t="s">
        <v>11</v>
      </c>
      <c r="AQ396" t="s">
        <v>12</v>
      </c>
      <c r="AR396" t="s">
        <v>27</v>
      </c>
      <c r="AS396" t="s">
        <v>28</v>
      </c>
      <c r="AT396">
        <v>313720</v>
      </c>
      <c r="AU396">
        <v>7899603</v>
      </c>
      <c r="AV396">
        <v>3971.3</v>
      </c>
    </row>
    <row r="397" spans="1:48" x14ac:dyDescent="0.35">
      <c r="A397" s="3" t="str">
        <f t="shared" si="9"/>
        <v>2019Male25-34 years</v>
      </c>
      <c r="B397">
        <v>2019</v>
      </c>
      <c r="C397">
        <v>2019</v>
      </c>
      <c r="D397" t="s">
        <v>17</v>
      </c>
      <c r="E397" t="s">
        <v>18</v>
      </c>
      <c r="F397" t="s">
        <v>13</v>
      </c>
      <c r="G397" t="s">
        <v>14</v>
      </c>
      <c r="H397">
        <v>6530</v>
      </c>
      <c r="I397">
        <v>23359180</v>
      </c>
      <c r="J397">
        <v>28</v>
      </c>
      <c r="AN397">
        <v>2015</v>
      </c>
      <c r="AO397">
        <v>2015</v>
      </c>
      <c r="AP397" t="s">
        <v>11</v>
      </c>
      <c r="AQ397" t="s">
        <v>12</v>
      </c>
      <c r="AR397" t="s">
        <v>29</v>
      </c>
      <c r="AS397" t="s">
        <v>30</v>
      </c>
      <c r="AT397">
        <v>537997</v>
      </c>
      <c r="AU397">
        <v>4112863</v>
      </c>
      <c r="AV397">
        <v>13080.8</v>
      </c>
    </row>
    <row r="398" spans="1:48" x14ac:dyDescent="0.35">
      <c r="A398" s="3" t="str">
        <f t="shared" si="9"/>
        <v>2019Female35-44 years</v>
      </c>
      <c r="B398">
        <v>2019</v>
      </c>
      <c r="C398">
        <v>2019</v>
      </c>
      <c r="D398" t="s">
        <v>19</v>
      </c>
      <c r="E398" t="s">
        <v>20</v>
      </c>
      <c r="F398" t="s">
        <v>11</v>
      </c>
      <c r="G398" t="s">
        <v>12</v>
      </c>
      <c r="H398">
        <v>1709</v>
      </c>
      <c r="I398">
        <v>20867064</v>
      </c>
      <c r="J398">
        <v>8.1999999999999993</v>
      </c>
      <c r="AN398">
        <v>2015</v>
      </c>
      <c r="AO398">
        <v>2015</v>
      </c>
      <c r="AP398" t="s">
        <v>11</v>
      </c>
      <c r="AQ398" t="s">
        <v>12</v>
      </c>
      <c r="AR398" t="s">
        <v>31</v>
      </c>
      <c r="AS398" t="s">
        <v>32</v>
      </c>
      <c r="AT398">
        <v>43</v>
      </c>
      <c r="AU398" t="s">
        <v>33</v>
      </c>
      <c r="AV398" t="s">
        <v>33</v>
      </c>
    </row>
    <row r="399" spans="1:48" x14ac:dyDescent="0.35">
      <c r="A399" s="3" t="str">
        <f t="shared" si="9"/>
        <v>2019Male35-44 years</v>
      </c>
      <c r="B399">
        <v>2019</v>
      </c>
      <c r="C399">
        <v>2019</v>
      </c>
      <c r="D399" t="s">
        <v>19</v>
      </c>
      <c r="E399" t="s">
        <v>20</v>
      </c>
      <c r="F399" t="s">
        <v>13</v>
      </c>
      <c r="G399" t="s">
        <v>14</v>
      </c>
      <c r="H399">
        <v>5807</v>
      </c>
      <c r="I399">
        <v>20792080</v>
      </c>
      <c r="J399">
        <v>27.9</v>
      </c>
      <c r="AN399">
        <v>2015</v>
      </c>
      <c r="AO399">
        <v>2015</v>
      </c>
      <c r="AP399" t="s">
        <v>13</v>
      </c>
      <c r="AQ399" t="s">
        <v>14</v>
      </c>
      <c r="AR399" t="s">
        <v>167</v>
      </c>
      <c r="AS399">
        <v>1</v>
      </c>
      <c r="AT399">
        <v>13008</v>
      </c>
      <c r="AU399">
        <v>2035134</v>
      </c>
      <c r="AV399">
        <v>639.20000000000005</v>
      </c>
    </row>
    <row r="400" spans="1:48" x14ac:dyDescent="0.35">
      <c r="A400" s="3" t="str">
        <f t="shared" si="9"/>
        <v>2019Female45-54 years</v>
      </c>
      <c r="B400">
        <v>2019</v>
      </c>
      <c r="C400">
        <v>2019</v>
      </c>
      <c r="D400" t="s">
        <v>21</v>
      </c>
      <c r="E400" t="s">
        <v>22</v>
      </c>
      <c r="F400" t="s">
        <v>11</v>
      </c>
      <c r="G400" t="s">
        <v>12</v>
      </c>
      <c r="H400">
        <v>2154</v>
      </c>
      <c r="I400">
        <v>20702936</v>
      </c>
      <c r="J400">
        <v>10.4</v>
      </c>
      <c r="AN400">
        <v>2015</v>
      </c>
      <c r="AO400">
        <v>2015</v>
      </c>
      <c r="AP400" t="s">
        <v>13</v>
      </c>
      <c r="AQ400" t="s">
        <v>14</v>
      </c>
      <c r="AR400" t="s">
        <v>168</v>
      </c>
      <c r="AS400" s="1">
        <v>44200</v>
      </c>
      <c r="AT400">
        <v>2281</v>
      </c>
      <c r="AU400">
        <v>8142467</v>
      </c>
      <c r="AV400">
        <v>28</v>
      </c>
    </row>
    <row r="401" spans="1:48" x14ac:dyDescent="0.35">
      <c r="A401" s="3" t="str">
        <f t="shared" si="9"/>
        <v>2019Male45-54 years</v>
      </c>
      <c r="B401">
        <v>2019</v>
      </c>
      <c r="C401">
        <v>2019</v>
      </c>
      <c r="D401" t="s">
        <v>21</v>
      </c>
      <c r="E401" t="s">
        <v>22</v>
      </c>
      <c r="F401" t="s">
        <v>13</v>
      </c>
      <c r="G401" t="s">
        <v>14</v>
      </c>
      <c r="H401">
        <v>5853</v>
      </c>
      <c r="I401">
        <v>20171966</v>
      </c>
      <c r="J401">
        <v>29</v>
      </c>
      <c r="AN401">
        <v>2015</v>
      </c>
      <c r="AO401">
        <v>2015</v>
      </c>
      <c r="AP401" t="s">
        <v>13</v>
      </c>
      <c r="AQ401" t="s">
        <v>14</v>
      </c>
      <c r="AR401" t="s">
        <v>10</v>
      </c>
      <c r="AS401" s="1">
        <v>44330</v>
      </c>
      <c r="AT401">
        <v>3153</v>
      </c>
      <c r="AU401">
        <v>20979520</v>
      </c>
      <c r="AV401">
        <v>15</v>
      </c>
    </row>
    <row r="402" spans="1:48" x14ac:dyDescent="0.35">
      <c r="A402" s="3" t="str">
        <f t="shared" si="9"/>
        <v>2019Female55-64 years</v>
      </c>
      <c r="B402">
        <v>2019</v>
      </c>
      <c r="C402">
        <v>2019</v>
      </c>
      <c r="D402" t="s">
        <v>23</v>
      </c>
      <c r="E402" t="s">
        <v>24</v>
      </c>
      <c r="F402" t="s">
        <v>11</v>
      </c>
      <c r="G402" t="s">
        <v>12</v>
      </c>
      <c r="H402">
        <v>1943</v>
      </c>
      <c r="I402">
        <v>21949318</v>
      </c>
      <c r="J402">
        <v>8.9</v>
      </c>
      <c r="AN402">
        <v>2015</v>
      </c>
      <c r="AO402">
        <v>2015</v>
      </c>
      <c r="AP402" t="s">
        <v>13</v>
      </c>
      <c r="AQ402" t="s">
        <v>14</v>
      </c>
      <c r="AR402" t="s">
        <v>15</v>
      </c>
      <c r="AS402" t="s">
        <v>16</v>
      </c>
      <c r="AT402">
        <v>22346</v>
      </c>
      <c r="AU402">
        <v>22465721</v>
      </c>
      <c r="AV402">
        <v>99.5</v>
      </c>
    </row>
    <row r="403" spans="1:48" x14ac:dyDescent="0.35">
      <c r="A403" s="3" t="str">
        <f t="shared" si="9"/>
        <v>2019Male55-64 years</v>
      </c>
      <c r="B403">
        <v>2019</v>
      </c>
      <c r="C403">
        <v>2019</v>
      </c>
      <c r="D403" t="s">
        <v>23</v>
      </c>
      <c r="E403" t="s">
        <v>24</v>
      </c>
      <c r="F403" t="s">
        <v>13</v>
      </c>
      <c r="G403" t="s">
        <v>14</v>
      </c>
      <c r="H403">
        <v>6285</v>
      </c>
      <c r="I403">
        <v>20499219</v>
      </c>
      <c r="J403">
        <v>30.7</v>
      </c>
      <c r="AN403">
        <v>2015</v>
      </c>
      <c r="AO403">
        <v>2015</v>
      </c>
      <c r="AP403" t="s">
        <v>13</v>
      </c>
      <c r="AQ403" t="s">
        <v>14</v>
      </c>
      <c r="AR403" t="s">
        <v>17</v>
      </c>
      <c r="AS403" t="s">
        <v>18</v>
      </c>
      <c r="AT403">
        <v>35781</v>
      </c>
      <c r="AU403">
        <v>22299138</v>
      </c>
      <c r="AV403">
        <v>160.5</v>
      </c>
    </row>
    <row r="404" spans="1:48" x14ac:dyDescent="0.35">
      <c r="A404" s="3" t="str">
        <f t="shared" si="9"/>
        <v>2019Female65-74 years</v>
      </c>
      <c r="B404">
        <v>2019</v>
      </c>
      <c r="C404">
        <v>2019</v>
      </c>
      <c r="D404" t="s">
        <v>25</v>
      </c>
      <c r="E404" t="s">
        <v>26</v>
      </c>
      <c r="F404" t="s">
        <v>11</v>
      </c>
      <c r="G404" t="s">
        <v>12</v>
      </c>
      <c r="H404">
        <v>985</v>
      </c>
      <c r="I404">
        <v>16783854</v>
      </c>
      <c r="J404">
        <v>5.9</v>
      </c>
      <c r="AN404">
        <v>2015</v>
      </c>
      <c r="AO404">
        <v>2015</v>
      </c>
      <c r="AP404" t="s">
        <v>13</v>
      </c>
      <c r="AQ404" t="s">
        <v>14</v>
      </c>
      <c r="AR404" t="s">
        <v>19</v>
      </c>
      <c r="AS404" t="s">
        <v>20</v>
      </c>
      <c r="AT404">
        <v>45670</v>
      </c>
      <c r="AU404">
        <v>20203577</v>
      </c>
      <c r="AV404">
        <v>226</v>
      </c>
    </row>
    <row r="405" spans="1:48" x14ac:dyDescent="0.35">
      <c r="A405" s="3" t="str">
        <f t="shared" si="9"/>
        <v>2019Male65-74 years</v>
      </c>
      <c r="B405">
        <v>2019</v>
      </c>
      <c r="C405">
        <v>2019</v>
      </c>
      <c r="D405" t="s">
        <v>25</v>
      </c>
      <c r="E405" t="s">
        <v>26</v>
      </c>
      <c r="F405" t="s">
        <v>13</v>
      </c>
      <c r="G405" t="s">
        <v>14</v>
      </c>
      <c r="H405">
        <v>3879</v>
      </c>
      <c r="I405">
        <v>14699579</v>
      </c>
      <c r="J405">
        <v>26.4</v>
      </c>
      <c r="AN405">
        <v>2015</v>
      </c>
      <c r="AO405">
        <v>2015</v>
      </c>
      <c r="AP405" t="s">
        <v>13</v>
      </c>
      <c r="AQ405" t="s">
        <v>14</v>
      </c>
      <c r="AR405" t="s">
        <v>21</v>
      </c>
      <c r="AS405" t="s">
        <v>22</v>
      </c>
      <c r="AT405">
        <v>105547</v>
      </c>
      <c r="AU405">
        <v>21298776</v>
      </c>
      <c r="AV405">
        <v>495.6</v>
      </c>
    </row>
    <row r="406" spans="1:48" x14ac:dyDescent="0.35">
      <c r="A406" s="3" t="str">
        <f t="shared" si="9"/>
        <v>2019Female75-84 years</v>
      </c>
      <c r="B406">
        <v>2019</v>
      </c>
      <c r="C406">
        <v>2019</v>
      </c>
      <c r="D406" t="s">
        <v>27</v>
      </c>
      <c r="E406" t="s">
        <v>28</v>
      </c>
      <c r="F406" t="s">
        <v>11</v>
      </c>
      <c r="G406" t="s">
        <v>12</v>
      </c>
      <c r="H406">
        <v>409</v>
      </c>
      <c r="I406">
        <v>8971649</v>
      </c>
      <c r="J406">
        <v>4.5999999999999996</v>
      </c>
      <c r="AN406">
        <v>2015</v>
      </c>
      <c r="AO406">
        <v>2015</v>
      </c>
      <c r="AP406" t="s">
        <v>13</v>
      </c>
      <c r="AQ406" t="s">
        <v>14</v>
      </c>
      <c r="AR406" t="s">
        <v>23</v>
      </c>
      <c r="AS406" t="s">
        <v>24</v>
      </c>
      <c r="AT406">
        <v>217626</v>
      </c>
      <c r="AU406">
        <v>19714747</v>
      </c>
      <c r="AV406">
        <v>1103.9000000000001</v>
      </c>
    </row>
    <row r="407" spans="1:48" x14ac:dyDescent="0.35">
      <c r="A407" s="3" t="str">
        <f t="shared" si="9"/>
        <v>2019Male75-84 years</v>
      </c>
      <c r="B407">
        <v>2019</v>
      </c>
      <c r="C407">
        <v>2019</v>
      </c>
      <c r="D407" t="s">
        <v>27</v>
      </c>
      <c r="E407" t="s">
        <v>28</v>
      </c>
      <c r="F407" t="s">
        <v>13</v>
      </c>
      <c r="G407" t="s">
        <v>14</v>
      </c>
      <c r="H407">
        <v>2566</v>
      </c>
      <c r="I407">
        <v>6998223</v>
      </c>
      <c r="J407">
        <v>36.700000000000003</v>
      </c>
      <c r="AN407">
        <v>2015</v>
      </c>
      <c r="AO407">
        <v>2015</v>
      </c>
      <c r="AP407" t="s">
        <v>13</v>
      </c>
      <c r="AQ407" t="s">
        <v>14</v>
      </c>
      <c r="AR407" t="s">
        <v>25</v>
      </c>
      <c r="AS407" t="s">
        <v>26</v>
      </c>
      <c r="AT407">
        <v>282347</v>
      </c>
      <c r="AU407">
        <v>12892348</v>
      </c>
      <c r="AV407">
        <v>2190</v>
      </c>
    </row>
    <row r="408" spans="1:48" x14ac:dyDescent="0.35">
      <c r="A408" s="3" t="str">
        <f t="shared" si="9"/>
        <v>2019Female85+ years</v>
      </c>
      <c r="B408">
        <v>2019</v>
      </c>
      <c r="C408">
        <v>2019</v>
      </c>
      <c r="D408" t="s">
        <v>29</v>
      </c>
      <c r="E408" t="s">
        <v>30</v>
      </c>
      <c r="F408" t="s">
        <v>11</v>
      </c>
      <c r="G408" t="s">
        <v>12</v>
      </c>
      <c r="H408">
        <v>158</v>
      </c>
      <c r="I408">
        <v>4228470</v>
      </c>
      <c r="J408">
        <v>3.7</v>
      </c>
      <c r="AN408">
        <v>2015</v>
      </c>
      <c r="AO408">
        <v>2015</v>
      </c>
      <c r="AP408" t="s">
        <v>13</v>
      </c>
      <c r="AQ408" t="s">
        <v>14</v>
      </c>
      <c r="AR408" t="s">
        <v>27</v>
      </c>
      <c r="AS408" t="s">
        <v>28</v>
      </c>
      <c r="AT408">
        <v>323846</v>
      </c>
      <c r="AU408">
        <v>6023571</v>
      </c>
      <c r="AV408">
        <v>5376.3</v>
      </c>
    </row>
    <row r="409" spans="1:48" x14ac:dyDescent="0.35">
      <c r="A409" s="3" t="str">
        <f t="shared" si="9"/>
        <v>2019Male85+ years</v>
      </c>
      <c r="B409">
        <v>2019</v>
      </c>
      <c r="C409">
        <v>2019</v>
      </c>
      <c r="D409" t="s">
        <v>29</v>
      </c>
      <c r="E409" t="s">
        <v>30</v>
      </c>
      <c r="F409" t="s">
        <v>13</v>
      </c>
      <c r="G409" t="s">
        <v>14</v>
      </c>
      <c r="H409">
        <v>1171</v>
      </c>
      <c r="I409">
        <v>2376488</v>
      </c>
      <c r="J409">
        <v>49.3</v>
      </c>
      <c r="AN409">
        <v>2015</v>
      </c>
      <c r="AO409">
        <v>2015</v>
      </c>
      <c r="AP409" t="s">
        <v>13</v>
      </c>
      <c r="AQ409" t="s">
        <v>14</v>
      </c>
      <c r="AR409" t="s">
        <v>29</v>
      </c>
      <c r="AS409" t="s">
        <v>30</v>
      </c>
      <c r="AT409">
        <v>321704</v>
      </c>
      <c r="AU409">
        <v>2174298</v>
      </c>
      <c r="AV409">
        <v>14795.8</v>
      </c>
    </row>
    <row r="410" spans="1:48" x14ac:dyDescent="0.35">
      <c r="A410" s="3" t="str">
        <f t="shared" si="9"/>
        <v>2019FemaleNot Stated</v>
      </c>
      <c r="B410">
        <v>2019</v>
      </c>
      <c r="C410">
        <v>2019</v>
      </c>
      <c r="D410" t="s">
        <v>31</v>
      </c>
      <c r="E410" t="s">
        <v>32</v>
      </c>
      <c r="F410" t="s">
        <v>11</v>
      </c>
      <c r="G410" t="s">
        <v>12</v>
      </c>
      <c r="H410">
        <v>1</v>
      </c>
      <c r="I410" t="s">
        <v>33</v>
      </c>
      <c r="J410" t="s">
        <v>33</v>
      </c>
      <c r="AN410">
        <v>2015</v>
      </c>
      <c r="AO410">
        <v>2015</v>
      </c>
      <c r="AP410" t="s">
        <v>13</v>
      </c>
      <c r="AQ410" t="s">
        <v>14</v>
      </c>
      <c r="AR410" t="s">
        <v>31</v>
      </c>
      <c r="AS410" t="s">
        <v>32</v>
      </c>
      <c r="AT410">
        <v>95</v>
      </c>
      <c r="AU410" t="s">
        <v>33</v>
      </c>
      <c r="AV410" t="s">
        <v>33</v>
      </c>
    </row>
    <row r="411" spans="1:48" x14ac:dyDescent="0.35">
      <c r="A411" s="3" t="str">
        <f t="shared" si="9"/>
        <v>2019MaleNot Stated</v>
      </c>
      <c r="B411">
        <v>2019</v>
      </c>
      <c r="C411">
        <v>2019</v>
      </c>
      <c r="D411" t="s">
        <v>31</v>
      </c>
      <c r="E411" t="s">
        <v>32</v>
      </c>
      <c r="F411" t="s">
        <v>13</v>
      </c>
      <c r="G411" t="s">
        <v>14</v>
      </c>
      <c r="H411">
        <v>3</v>
      </c>
      <c r="I411" t="s">
        <v>33</v>
      </c>
      <c r="J411" t="s">
        <v>33</v>
      </c>
      <c r="AN411">
        <v>2016</v>
      </c>
      <c r="AO411">
        <v>2016</v>
      </c>
      <c r="AP411" t="s">
        <v>11</v>
      </c>
      <c r="AQ411" t="s">
        <v>12</v>
      </c>
      <c r="AR411" t="s">
        <v>167</v>
      </c>
      <c r="AS411">
        <v>1</v>
      </c>
      <c r="AT411">
        <v>10294</v>
      </c>
      <c r="AU411">
        <v>1939667</v>
      </c>
      <c r="AV411">
        <v>530.70000000000005</v>
      </c>
    </row>
    <row r="412" spans="1:48" x14ac:dyDescent="0.35">
      <c r="A412" t="s">
        <v>34</v>
      </c>
      <c r="AN412">
        <v>2016</v>
      </c>
      <c r="AO412">
        <v>2016</v>
      </c>
      <c r="AP412" t="s">
        <v>11</v>
      </c>
      <c r="AQ412" t="s">
        <v>12</v>
      </c>
      <c r="AR412" t="s">
        <v>168</v>
      </c>
      <c r="AS412" s="1">
        <v>44200</v>
      </c>
      <c r="AT412">
        <v>1789</v>
      </c>
      <c r="AU412">
        <v>7800517</v>
      </c>
      <c r="AV412">
        <v>22.9</v>
      </c>
    </row>
    <row r="413" spans="1:48" x14ac:dyDescent="0.35">
      <c r="A413" t="s">
        <v>35</v>
      </c>
      <c r="AN413">
        <v>2016</v>
      </c>
      <c r="AO413">
        <v>2016</v>
      </c>
      <c r="AP413" t="s">
        <v>11</v>
      </c>
      <c r="AQ413" t="s">
        <v>12</v>
      </c>
      <c r="AR413" t="s">
        <v>10</v>
      </c>
      <c r="AS413" s="1">
        <v>44330</v>
      </c>
      <c r="AT413">
        <v>2362</v>
      </c>
      <c r="AU413">
        <v>20099377</v>
      </c>
      <c r="AV413">
        <v>11.8</v>
      </c>
    </row>
    <row r="414" spans="1:48" x14ac:dyDescent="0.35">
      <c r="A414" t="s">
        <v>36</v>
      </c>
      <c r="AN414">
        <v>2016</v>
      </c>
      <c r="AO414">
        <v>2016</v>
      </c>
      <c r="AP414" t="s">
        <v>11</v>
      </c>
      <c r="AQ414" t="s">
        <v>12</v>
      </c>
      <c r="AR414" t="s">
        <v>15</v>
      </c>
      <c r="AS414" t="s">
        <v>16</v>
      </c>
      <c r="AT414">
        <v>8562</v>
      </c>
      <c r="AU414">
        <v>21218116</v>
      </c>
      <c r="AV414">
        <v>40.4</v>
      </c>
    </row>
    <row r="415" spans="1:48" x14ac:dyDescent="0.35">
      <c r="A415" t="s">
        <v>37</v>
      </c>
      <c r="AN415">
        <v>2016</v>
      </c>
      <c r="AO415">
        <v>2016</v>
      </c>
      <c r="AP415" t="s">
        <v>11</v>
      </c>
      <c r="AQ415" t="s">
        <v>12</v>
      </c>
      <c r="AR415" t="s">
        <v>17</v>
      </c>
      <c r="AS415" t="s">
        <v>18</v>
      </c>
      <c r="AT415">
        <v>17359</v>
      </c>
      <c r="AU415">
        <v>22077505</v>
      </c>
      <c r="AV415">
        <v>78.599999999999994</v>
      </c>
    </row>
    <row r="416" spans="1:48" x14ac:dyDescent="0.35">
      <c r="A416" t="s">
        <v>38</v>
      </c>
      <c r="AN416">
        <v>2016</v>
      </c>
      <c r="AO416">
        <v>2016</v>
      </c>
      <c r="AP416" t="s">
        <v>11</v>
      </c>
      <c r="AQ416" t="s">
        <v>12</v>
      </c>
      <c r="AR416" t="s">
        <v>19</v>
      </c>
      <c r="AS416" t="s">
        <v>20</v>
      </c>
      <c r="AT416">
        <v>28577</v>
      </c>
      <c r="AU416">
        <v>20317393</v>
      </c>
      <c r="AV416">
        <v>140.69999999999999</v>
      </c>
    </row>
    <row r="417" spans="1:48" x14ac:dyDescent="0.35">
      <c r="A417" t="s">
        <v>39</v>
      </c>
      <c r="AN417">
        <v>2016</v>
      </c>
      <c r="AO417">
        <v>2016</v>
      </c>
      <c r="AP417" t="s">
        <v>11</v>
      </c>
      <c r="AQ417" t="s">
        <v>12</v>
      </c>
      <c r="AR417" t="s">
        <v>21</v>
      </c>
      <c r="AS417" t="s">
        <v>22</v>
      </c>
      <c r="AT417">
        <v>68430</v>
      </c>
      <c r="AU417">
        <v>21680540</v>
      </c>
      <c r="AV417">
        <v>315.60000000000002</v>
      </c>
    </row>
    <row r="418" spans="1:48" x14ac:dyDescent="0.35">
      <c r="A418" t="s">
        <v>40</v>
      </c>
      <c r="AN418">
        <v>2016</v>
      </c>
      <c r="AO418">
        <v>2016</v>
      </c>
      <c r="AP418" t="s">
        <v>11</v>
      </c>
      <c r="AQ418" t="s">
        <v>12</v>
      </c>
      <c r="AR418" t="s">
        <v>23</v>
      </c>
      <c r="AS418" t="s">
        <v>24</v>
      </c>
      <c r="AT418">
        <v>144061</v>
      </c>
      <c r="AU418">
        <v>21464106</v>
      </c>
      <c r="AV418">
        <v>671.2</v>
      </c>
    </row>
    <row r="419" spans="1:48" x14ac:dyDescent="0.35">
      <c r="A419" t="s">
        <v>41</v>
      </c>
      <c r="AN419">
        <v>2016</v>
      </c>
      <c r="AO419">
        <v>2016</v>
      </c>
      <c r="AP419" t="s">
        <v>11</v>
      </c>
      <c r="AQ419" t="s">
        <v>12</v>
      </c>
      <c r="AR419" t="s">
        <v>25</v>
      </c>
      <c r="AS419" t="s">
        <v>26</v>
      </c>
      <c r="AT419">
        <v>219338</v>
      </c>
      <c r="AU419">
        <v>15239221</v>
      </c>
      <c r="AV419">
        <v>1439.3</v>
      </c>
    </row>
    <row r="420" spans="1:48" x14ac:dyDescent="0.35">
      <c r="A420" t="s">
        <v>42</v>
      </c>
      <c r="AN420">
        <v>2016</v>
      </c>
      <c r="AO420">
        <v>2016</v>
      </c>
      <c r="AP420" t="s">
        <v>11</v>
      </c>
      <c r="AQ420" t="s">
        <v>12</v>
      </c>
      <c r="AR420" t="s">
        <v>27</v>
      </c>
      <c r="AS420" t="s">
        <v>28</v>
      </c>
      <c r="AT420">
        <v>312097</v>
      </c>
      <c r="AU420">
        <v>8056660</v>
      </c>
      <c r="AV420">
        <v>3873.8</v>
      </c>
    </row>
    <row r="421" spans="1:48" x14ac:dyDescent="0.35">
      <c r="A421" t="s">
        <v>43</v>
      </c>
      <c r="AN421">
        <v>2016</v>
      </c>
      <c r="AO421">
        <v>2016</v>
      </c>
      <c r="AP421" t="s">
        <v>11</v>
      </c>
      <c r="AQ421" t="s">
        <v>12</v>
      </c>
      <c r="AR421" t="s">
        <v>29</v>
      </c>
      <c r="AS421" t="s">
        <v>30</v>
      </c>
      <c r="AT421">
        <v>531107</v>
      </c>
      <c r="AU421">
        <v>4155488</v>
      </c>
      <c r="AV421">
        <v>12780.9</v>
      </c>
    </row>
    <row r="422" spans="1:48" x14ac:dyDescent="0.35">
      <c r="A422" t="s">
        <v>34</v>
      </c>
      <c r="AN422">
        <v>2016</v>
      </c>
      <c r="AO422">
        <v>2016</v>
      </c>
      <c r="AP422" t="s">
        <v>11</v>
      </c>
      <c r="AQ422" t="s">
        <v>12</v>
      </c>
      <c r="AR422" t="s">
        <v>31</v>
      </c>
      <c r="AS422" t="s">
        <v>32</v>
      </c>
      <c r="AT422">
        <v>40</v>
      </c>
      <c r="AU422" t="s">
        <v>33</v>
      </c>
      <c r="AV422" t="s">
        <v>33</v>
      </c>
    </row>
    <row r="423" spans="1:48" x14ac:dyDescent="0.35">
      <c r="A423" t="s">
        <v>44</v>
      </c>
      <c r="AN423">
        <v>2016</v>
      </c>
      <c r="AO423">
        <v>2016</v>
      </c>
      <c r="AP423" t="s">
        <v>13</v>
      </c>
      <c r="AQ423" t="s">
        <v>14</v>
      </c>
      <c r="AR423" t="s">
        <v>167</v>
      </c>
      <c r="AS423">
        <v>1</v>
      </c>
      <c r="AT423">
        <v>12867</v>
      </c>
      <c r="AU423">
        <v>2030478</v>
      </c>
      <c r="AV423">
        <v>633.70000000000005</v>
      </c>
    </row>
    <row r="424" spans="1:48" x14ac:dyDescent="0.35">
      <c r="A424" t="s">
        <v>34</v>
      </c>
      <c r="AN424">
        <v>2016</v>
      </c>
      <c r="AO424">
        <v>2016</v>
      </c>
      <c r="AP424" t="s">
        <v>13</v>
      </c>
      <c r="AQ424" t="s">
        <v>14</v>
      </c>
      <c r="AR424" t="s">
        <v>168</v>
      </c>
      <c r="AS424" s="1">
        <v>44200</v>
      </c>
      <c r="AT424">
        <v>2256</v>
      </c>
      <c r="AU424">
        <v>8156375</v>
      </c>
      <c r="AV424">
        <v>27.7</v>
      </c>
    </row>
    <row r="425" spans="1:48" x14ac:dyDescent="0.35">
      <c r="A425" t="s">
        <v>45</v>
      </c>
      <c r="AN425">
        <v>2016</v>
      </c>
      <c r="AO425">
        <v>2016</v>
      </c>
      <c r="AP425" t="s">
        <v>13</v>
      </c>
      <c r="AQ425" t="s">
        <v>14</v>
      </c>
      <c r="AR425" t="s">
        <v>10</v>
      </c>
      <c r="AS425" s="1">
        <v>44330</v>
      </c>
      <c r="AT425">
        <v>3141</v>
      </c>
      <c r="AU425">
        <v>20948655</v>
      </c>
      <c r="AV425">
        <v>15</v>
      </c>
    </row>
    <row r="426" spans="1:48" x14ac:dyDescent="0.35">
      <c r="A426" t="s">
        <v>34</v>
      </c>
      <c r="AN426">
        <v>2016</v>
      </c>
      <c r="AO426">
        <v>2016</v>
      </c>
      <c r="AP426" t="s">
        <v>13</v>
      </c>
      <c r="AQ426" t="s">
        <v>14</v>
      </c>
      <c r="AR426" t="s">
        <v>15</v>
      </c>
      <c r="AS426" t="s">
        <v>16</v>
      </c>
      <c r="AT426">
        <v>24013</v>
      </c>
      <c r="AU426">
        <v>22292911</v>
      </c>
      <c r="AV426">
        <v>107.7</v>
      </c>
    </row>
    <row r="427" spans="1:48" x14ac:dyDescent="0.35">
      <c r="A427" t="s">
        <v>46</v>
      </c>
      <c r="AN427">
        <v>2016</v>
      </c>
      <c r="AO427">
        <v>2016</v>
      </c>
      <c r="AP427" t="s">
        <v>13</v>
      </c>
      <c r="AQ427" t="s">
        <v>14</v>
      </c>
      <c r="AR427" t="s">
        <v>17</v>
      </c>
      <c r="AS427" t="s">
        <v>18</v>
      </c>
      <c r="AT427">
        <v>40257</v>
      </c>
      <c r="AU427">
        <v>22599738</v>
      </c>
      <c r="AV427">
        <v>178.1</v>
      </c>
    </row>
    <row r="428" spans="1:48" x14ac:dyDescent="0.35">
      <c r="A428" t="s">
        <v>47</v>
      </c>
      <c r="AN428">
        <v>2016</v>
      </c>
      <c r="AO428">
        <v>2016</v>
      </c>
      <c r="AP428" t="s">
        <v>13</v>
      </c>
      <c r="AQ428" t="s">
        <v>14</v>
      </c>
      <c r="AR428" t="s">
        <v>19</v>
      </c>
      <c r="AS428" t="s">
        <v>20</v>
      </c>
      <c r="AT428">
        <v>49215</v>
      </c>
      <c r="AU428">
        <v>20152763</v>
      </c>
      <c r="AV428">
        <v>244.2</v>
      </c>
    </row>
    <row r="429" spans="1:48" x14ac:dyDescent="0.35">
      <c r="A429" t="s">
        <v>48</v>
      </c>
      <c r="AN429">
        <v>2016</v>
      </c>
      <c r="AO429">
        <v>2016</v>
      </c>
      <c r="AP429" t="s">
        <v>13</v>
      </c>
      <c r="AQ429" t="s">
        <v>14</v>
      </c>
      <c r="AR429" t="s">
        <v>21</v>
      </c>
      <c r="AS429" t="s">
        <v>22</v>
      </c>
      <c r="AT429">
        <v>105086</v>
      </c>
      <c r="AU429">
        <v>21106139</v>
      </c>
      <c r="AV429">
        <v>497.9</v>
      </c>
    </row>
    <row r="430" spans="1:48" x14ac:dyDescent="0.35">
      <c r="A430" t="s">
        <v>49</v>
      </c>
      <c r="AN430">
        <v>2016</v>
      </c>
      <c r="AO430">
        <v>2016</v>
      </c>
      <c r="AP430" t="s">
        <v>13</v>
      </c>
      <c r="AQ430" t="s">
        <v>14</v>
      </c>
      <c r="AR430" t="s">
        <v>23</v>
      </c>
      <c r="AS430" t="s">
        <v>24</v>
      </c>
      <c r="AT430">
        <v>222384</v>
      </c>
      <c r="AU430">
        <v>19999038</v>
      </c>
      <c r="AV430">
        <v>1112</v>
      </c>
    </row>
    <row r="431" spans="1:48" x14ac:dyDescent="0.35">
      <c r="A431" t="s">
        <v>34</v>
      </c>
      <c r="AN431">
        <v>2016</v>
      </c>
      <c r="AO431">
        <v>2016</v>
      </c>
      <c r="AP431" t="s">
        <v>13</v>
      </c>
      <c r="AQ431" t="s">
        <v>14</v>
      </c>
      <c r="AR431" t="s">
        <v>25</v>
      </c>
      <c r="AS431" t="s">
        <v>26</v>
      </c>
      <c r="AT431">
        <v>292742</v>
      </c>
      <c r="AU431">
        <v>13391109</v>
      </c>
      <c r="AV431">
        <v>2186.1</v>
      </c>
    </row>
    <row r="432" spans="1:48" x14ac:dyDescent="0.35">
      <c r="A432" t="s">
        <v>50</v>
      </c>
      <c r="AN432">
        <v>2016</v>
      </c>
      <c r="AO432">
        <v>2016</v>
      </c>
      <c r="AP432" t="s">
        <v>13</v>
      </c>
      <c r="AQ432" t="s">
        <v>14</v>
      </c>
      <c r="AR432" t="s">
        <v>27</v>
      </c>
      <c r="AS432" t="s">
        <v>28</v>
      </c>
      <c r="AT432">
        <v>324819</v>
      </c>
      <c r="AU432">
        <v>6176874</v>
      </c>
      <c r="AV432">
        <v>5258.6</v>
      </c>
    </row>
    <row r="433" spans="1:48" x14ac:dyDescent="0.35">
      <c r="A433" t="s">
        <v>51</v>
      </c>
      <c r="AN433">
        <v>2016</v>
      </c>
      <c r="AO433">
        <v>2016</v>
      </c>
      <c r="AP433" t="s">
        <v>13</v>
      </c>
      <c r="AQ433" t="s">
        <v>14</v>
      </c>
      <c r="AR433" t="s">
        <v>29</v>
      </c>
      <c r="AS433" t="s">
        <v>30</v>
      </c>
      <c r="AT433">
        <v>323355</v>
      </c>
      <c r="AU433">
        <v>2224843</v>
      </c>
      <c r="AV433">
        <v>14533.8</v>
      </c>
    </row>
    <row r="434" spans="1:48" x14ac:dyDescent="0.35">
      <c r="A434" t="s">
        <v>34</v>
      </c>
      <c r="AN434">
        <v>2016</v>
      </c>
      <c r="AO434">
        <v>2016</v>
      </c>
      <c r="AP434" t="s">
        <v>13</v>
      </c>
      <c r="AQ434" t="s">
        <v>14</v>
      </c>
      <c r="AR434" t="s">
        <v>31</v>
      </c>
      <c r="AS434" t="s">
        <v>32</v>
      </c>
      <c r="AT434">
        <v>97</v>
      </c>
      <c r="AU434" t="s">
        <v>33</v>
      </c>
      <c r="AV434" t="s">
        <v>33</v>
      </c>
    </row>
    <row r="435" spans="1:48" x14ac:dyDescent="0.35">
      <c r="A435" t="s">
        <v>52</v>
      </c>
      <c r="AN435">
        <v>2017</v>
      </c>
      <c r="AO435">
        <v>2017</v>
      </c>
      <c r="AP435" t="s">
        <v>11</v>
      </c>
      <c r="AQ435" t="s">
        <v>12</v>
      </c>
      <c r="AR435" t="s">
        <v>167</v>
      </c>
      <c r="AS435">
        <v>1</v>
      </c>
      <c r="AT435">
        <v>9867</v>
      </c>
      <c r="AU435">
        <v>1924145</v>
      </c>
      <c r="AV435">
        <v>512.79999999999995</v>
      </c>
    </row>
    <row r="436" spans="1:48" x14ac:dyDescent="0.35">
      <c r="A436" t="s">
        <v>53</v>
      </c>
      <c r="AN436">
        <v>2017</v>
      </c>
      <c r="AO436">
        <v>2017</v>
      </c>
      <c r="AP436" t="s">
        <v>11</v>
      </c>
      <c r="AQ436" t="s">
        <v>12</v>
      </c>
      <c r="AR436" t="s">
        <v>168</v>
      </c>
      <c r="AS436" s="1">
        <v>44200</v>
      </c>
      <c r="AT436">
        <v>1648</v>
      </c>
      <c r="AU436">
        <v>7818747</v>
      </c>
      <c r="AV436">
        <v>21.1</v>
      </c>
    </row>
    <row r="437" spans="1:48" x14ac:dyDescent="0.35">
      <c r="A437" t="s">
        <v>54</v>
      </c>
      <c r="AN437">
        <v>2017</v>
      </c>
      <c r="AO437">
        <v>2017</v>
      </c>
      <c r="AP437" t="s">
        <v>11</v>
      </c>
      <c r="AQ437" t="s">
        <v>12</v>
      </c>
      <c r="AR437" t="s">
        <v>10</v>
      </c>
      <c r="AS437" s="1">
        <v>44330</v>
      </c>
      <c r="AT437">
        <v>2302</v>
      </c>
      <c r="AU437">
        <v>20109479</v>
      </c>
      <c r="AV437">
        <v>11.4</v>
      </c>
    </row>
    <row r="438" spans="1:48" x14ac:dyDescent="0.35">
      <c r="A438" t="s">
        <v>55</v>
      </c>
      <c r="AN438">
        <v>2017</v>
      </c>
      <c r="AO438">
        <v>2017</v>
      </c>
      <c r="AP438" t="s">
        <v>11</v>
      </c>
      <c r="AQ438" t="s">
        <v>12</v>
      </c>
      <c r="AR438" t="s">
        <v>15</v>
      </c>
      <c r="AS438" t="s">
        <v>16</v>
      </c>
      <c r="AT438">
        <v>8522</v>
      </c>
      <c r="AU438">
        <v>21100662</v>
      </c>
      <c r="AV438">
        <v>40.4</v>
      </c>
    </row>
    <row r="439" spans="1:48" x14ac:dyDescent="0.35">
      <c r="A439" t="s">
        <v>56</v>
      </c>
      <c r="AN439">
        <v>2017</v>
      </c>
      <c r="AO439">
        <v>2017</v>
      </c>
      <c r="AP439" t="s">
        <v>11</v>
      </c>
      <c r="AQ439" t="s">
        <v>12</v>
      </c>
      <c r="AR439" t="s">
        <v>17</v>
      </c>
      <c r="AS439" t="s">
        <v>18</v>
      </c>
      <c r="AT439">
        <v>18066</v>
      </c>
      <c r="AU439">
        <v>22351311</v>
      </c>
      <c r="AV439">
        <v>80.8</v>
      </c>
    </row>
    <row r="440" spans="1:48" x14ac:dyDescent="0.35">
      <c r="A440" t="s">
        <v>57</v>
      </c>
      <c r="AN440">
        <v>2017</v>
      </c>
      <c r="AO440">
        <v>2017</v>
      </c>
      <c r="AP440" t="s">
        <v>11</v>
      </c>
      <c r="AQ440" t="s">
        <v>12</v>
      </c>
      <c r="AR440" t="s">
        <v>19</v>
      </c>
      <c r="AS440" t="s">
        <v>20</v>
      </c>
      <c r="AT440">
        <v>29004</v>
      </c>
      <c r="AU440">
        <v>20506270</v>
      </c>
      <c r="AV440">
        <v>141.4</v>
      </c>
    </row>
    <row r="441" spans="1:48" x14ac:dyDescent="0.35">
      <c r="A441" t="s">
        <v>58</v>
      </c>
      <c r="AN441">
        <v>2017</v>
      </c>
      <c r="AO441">
        <v>2017</v>
      </c>
      <c r="AP441" t="s">
        <v>11</v>
      </c>
      <c r="AQ441" t="s">
        <v>12</v>
      </c>
      <c r="AR441" t="s">
        <v>21</v>
      </c>
      <c r="AS441" t="s">
        <v>22</v>
      </c>
      <c r="AT441">
        <v>66338</v>
      </c>
      <c r="AU441">
        <v>21468595</v>
      </c>
      <c r="AV441">
        <v>309</v>
      </c>
    </row>
    <row r="442" spans="1:48" x14ac:dyDescent="0.35">
      <c r="A442" t="s">
        <v>59</v>
      </c>
      <c r="AN442">
        <v>2017</v>
      </c>
      <c r="AO442">
        <v>2017</v>
      </c>
      <c r="AP442" t="s">
        <v>11</v>
      </c>
      <c r="AQ442" t="s">
        <v>12</v>
      </c>
      <c r="AR442" t="s">
        <v>23</v>
      </c>
      <c r="AS442" t="s">
        <v>24</v>
      </c>
      <c r="AT442">
        <v>146671</v>
      </c>
      <c r="AU442">
        <v>21737855</v>
      </c>
      <c r="AV442">
        <v>674.7</v>
      </c>
    </row>
    <row r="443" spans="1:48" x14ac:dyDescent="0.35">
      <c r="A443" t="s">
        <v>60</v>
      </c>
      <c r="AN443">
        <v>2017</v>
      </c>
      <c r="AO443">
        <v>2017</v>
      </c>
      <c r="AP443" t="s">
        <v>11</v>
      </c>
      <c r="AQ443" t="s">
        <v>12</v>
      </c>
      <c r="AR443" t="s">
        <v>25</v>
      </c>
      <c r="AS443" t="s">
        <v>26</v>
      </c>
      <c r="AT443">
        <v>227679</v>
      </c>
      <c r="AU443">
        <v>15806306</v>
      </c>
      <c r="AV443">
        <v>1440.4</v>
      </c>
    </row>
    <row r="444" spans="1:48" x14ac:dyDescent="0.35">
      <c r="A444" t="s">
        <v>61</v>
      </c>
      <c r="AN444">
        <v>2017</v>
      </c>
      <c r="AO444">
        <v>2017</v>
      </c>
      <c r="AP444" t="s">
        <v>11</v>
      </c>
      <c r="AQ444" t="s">
        <v>12</v>
      </c>
      <c r="AR444" t="s">
        <v>27</v>
      </c>
      <c r="AS444" t="s">
        <v>28</v>
      </c>
      <c r="AT444">
        <v>321088</v>
      </c>
      <c r="AU444">
        <v>8298676</v>
      </c>
      <c r="AV444">
        <v>3869.1</v>
      </c>
    </row>
    <row r="445" spans="1:48" x14ac:dyDescent="0.35">
      <c r="A445" t="s">
        <v>62</v>
      </c>
      <c r="AN445">
        <v>2017</v>
      </c>
      <c r="AO445">
        <v>2017</v>
      </c>
      <c r="AP445" t="s">
        <v>11</v>
      </c>
      <c r="AQ445" t="s">
        <v>12</v>
      </c>
      <c r="AR445" t="s">
        <v>29</v>
      </c>
      <c r="AS445" t="s">
        <v>30</v>
      </c>
      <c r="AT445">
        <v>543169</v>
      </c>
      <c r="AU445">
        <v>4189013</v>
      </c>
      <c r="AV445">
        <v>12966.5</v>
      </c>
    </row>
    <row r="446" spans="1:48" x14ac:dyDescent="0.35">
      <c r="A446" t="s">
        <v>63</v>
      </c>
      <c r="AN446">
        <v>2017</v>
      </c>
      <c r="AO446">
        <v>2017</v>
      </c>
      <c r="AP446" t="s">
        <v>11</v>
      </c>
      <c r="AQ446" t="s">
        <v>12</v>
      </c>
      <c r="AR446" t="s">
        <v>31</v>
      </c>
      <c r="AS446" t="s">
        <v>32</v>
      </c>
      <c r="AT446">
        <v>38</v>
      </c>
      <c r="AU446" t="s">
        <v>33</v>
      </c>
      <c r="AV446" t="s">
        <v>33</v>
      </c>
    </row>
    <row r="447" spans="1:48" x14ac:dyDescent="0.35">
      <c r="A447" t="s">
        <v>64</v>
      </c>
      <c r="AN447">
        <v>2017</v>
      </c>
      <c r="AO447">
        <v>2017</v>
      </c>
      <c r="AP447" t="s">
        <v>13</v>
      </c>
      <c r="AQ447" t="s">
        <v>14</v>
      </c>
      <c r="AR447" t="s">
        <v>167</v>
      </c>
      <c r="AS447">
        <v>1</v>
      </c>
      <c r="AT447">
        <v>12468</v>
      </c>
      <c r="AU447">
        <v>2015150</v>
      </c>
      <c r="AV447">
        <v>618.70000000000005</v>
      </c>
    </row>
    <row r="448" spans="1:48" x14ac:dyDescent="0.35">
      <c r="A448" t="s">
        <v>65</v>
      </c>
      <c r="AN448">
        <v>2017</v>
      </c>
      <c r="AO448">
        <v>2017</v>
      </c>
      <c r="AP448" t="s">
        <v>13</v>
      </c>
      <c r="AQ448" t="s">
        <v>14</v>
      </c>
      <c r="AR448" t="s">
        <v>168</v>
      </c>
      <c r="AS448" s="1">
        <v>44200</v>
      </c>
      <c r="AT448">
        <v>2232</v>
      </c>
      <c r="AU448">
        <v>8180818</v>
      </c>
      <c r="AV448">
        <v>27.3</v>
      </c>
    </row>
    <row r="449" spans="1:48" x14ac:dyDescent="0.35">
      <c r="A449" t="s">
        <v>66</v>
      </c>
      <c r="AN449">
        <v>2017</v>
      </c>
      <c r="AO449">
        <v>2017</v>
      </c>
      <c r="AP449" t="s">
        <v>13</v>
      </c>
      <c r="AQ449" t="s">
        <v>14</v>
      </c>
      <c r="AR449" t="s">
        <v>10</v>
      </c>
      <c r="AS449" s="1">
        <v>44330</v>
      </c>
      <c r="AT449">
        <v>3269</v>
      </c>
      <c r="AU449">
        <v>20973213</v>
      </c>
      <c r="AV449">
        <v>15.6</v>
      </c>
    </row>
    <row r="450" spans="1:48" x14ac:dyDescent="0.35">
      <c r="A450" t="s">
        <v>67</v>
      </c>
      <c r="AN450">
        <v>2017</v>
      </c>
      <c r="AO450">
        <v>2017</v>
      </c>
      <c r="AP450" t="s">
        <v>13</v>
      </c>
      <c r="AQ450" t="s">
        <v>14</v>
      </c>
      <c r="AR450" t="s">
        <v>15</v>
      </c>
      <c r="AS450" t="s">
        <v>16</v>
      </c>
      <c r="AT450">
        <v>23503</v>
      </c>
      <c r="AU450">
        <v>22149633</v>
      </c>
      <c r="AV450">
        <v>106.1</v>
      </c>
    </row>
    <row r="451" spans="1:48" x14ac:dyDescent="0.35">
      <c r="A451" t="s">
        <v>68</v>
      </c>
      <c r="AN451">
        <v>2017</v>
      </c>
      <c r="AO451">
        <v>2017</v>
      </c>
      <c r="AP451" t="s">
        <v>13</v>
      </c>
      <c r="AQ451" t="s">
        <v>14</v>
      </c>
      <c r="AR451" t="s">
        <v>17</v>
      </c>
      <c r="AS451" t="s">
        <v>18</v>
      </c>
      <c r="AT451">
        <v>42149</v>
      </c>
      <c r="AU451">
        <v>22991361</v>
      </c>
      <c r="AV451">
        <v>183.3</v>
      </c>
    </row>
    <row r="452" spans="1:48" x14ac:dyDescent="0.35">
      <c r="A452" t="s">
        <v>69</v>
      </c>
      <c r="AN452">
        <v>2017</v>
      </c>
      <c r="AO452">
        <v>2017</v>
      </c>
      <c r="AP452" t="s">
        <v>13</v>
      </c>
      <c r="AQ452" t="s">
        <v>14</v>
      </c>
      <c r="AR452" t="s">
        <v>19</v>
      </c>
      <c r="AS452" t="s">
        <v>20</v>
      </c>
      <c r="AT452">
        <v>50792</v>
      </c>
      <c r="AU452">
        <v>20369100</v>
      </c>
      <c r="AV452">
        <v>249.4</v>
      </c>
    </row>
    <row r="453" spans="1:48" x14ac:dyDescent="0.35">
      <c r="A453" t="s">
        <v>70</v>
      </c>
      <c r="AN453">
        <v>2017</v>
      </c>
      <c r="AO453">
        <v>2017</v>
      </c>
      <c r="AP453" t="s">
        <v>13</v>
      </c>
      <c r="AQ453" t="s">
        <v>14</v>
      </c>
      <c r="AR453" t="s">
        <v>21</v>
      </c>
      <c r="AS453" t="s">
        <v>22</v>
      </c>
      <c r="AT453">
        <v>103804</v>
      </c>
      <c r="AU453">
        <v>20906357</v>
      </c>
      <c r="AV453">
        <v>496.5</v>
      </c>
    </row>
    <row r="454" spans="1:48" x14ac:dyDescent="0.35">
      <c r="A454" t="s">
        <v>71</v>
      </c>
      <c r="AN454">
        <v>2017</v>
      </c>
      <c r="AO454">
        <v>2017</v>
      </c>
      <c r="AP454" t="s">
        <v>13</v>
      </c>
      <c r="AQ454" t="s">
        <v>14</v>
      </c>
      <c r="AR454" t="s">
        <v>23</v>
      </c>
      <c r="AS454" t="s">
        <v>24</v>
      </c>
      <c r="AT454">
        <v>225335</v>
      </c>
      <c r="AU454">
        <v>20257803</v>
      </c>
      <c r="AV454">
        <v>1112.3</v>
      </c>
    </row>
    <row r="455" spans="1:48" x14ac:dyDescent="0.35">
      <c r="A455" t="s">
        <v>72</v>
      </c>
      <c r="AN455">
        <v>2017</v>
      </c>
      <c r="AO455">
        <v>2017</v>
      </c>
      <c r="AP455" t="s">
        <v>13</v>
      </c>
      <c r="AQ455" t="s">
        <v>14</v>
      </c>
      <c r="AR455" t="s">
        <v>25</v>
      </c>
      <c r="AS455" t="s">
        <v>26</v>
      </c>
      <c r="AT455">
        <v>303931</v>
      </c>
      <c r="AU455">
        <v>13877140</v>
      </c>
      <c r="AV455">
        <v>2190.1999999999998</v>
      </c>
    </row>
    <row r="456" spans="1:48" x14ac:dyDescent="0.35">
      <c r="A456" t="s">
        <v>73</v>
      </c>
      <c r="AN456">
        <v>2017</v>
      </c>
      <c r="AO456">
        <v>2017</v>
      </c>
      <c r="AP456" t="s">
        <v>13</v>
      </c>
      <c r="AQ456" t="s">
        <v>14</v>
      </c>
      <c r="AR456" t="s">
        <v>27</v>
      </c>
      <c r="AS456" t="s">
        <v>28</v>
      </c>
      <c r="AT456">
        <v>336671</v>
      </c>
      <c r="AU456">
        <v>6407875</v>
      </c>
      <c r="AV456">
        <v>5254</v>
      </c>
    </row>
    <row r="457" spans="1:48" x14ac:dyDescent="0.35">
      <c r="A457" t="s">
        <v>74</v>
      </c>
      <c r="AN457">
        <v>2017</v>
      </c>
      <c r="AO457">
        <v>2017</v>
      </c>
      <c r="AP457" t="s">
        <v>13</v>
      </c>
      <c r="AQ457" t="s">
        <v>14</v>
      </c>
      <c r="AR457" t="s">
        <v>29</v>
      </c>
      <c r="AS457" t="s">
        <v>30</v>
      </c>
      <c r="AT457">
        <v>334866</v>
      </c>
      <c r="AU457">
        <v>2279669</v>
      </c>
      <c r="AV457">
        <v>14689.2</v>
      </c>
    </row>
    <row r="458" spans="1:48" x14ac:dyDescent="0.35">
      <c r="A458" t="s">
        <v>75</v>
      </c>
      <c r="AN458">
        <v>2017</v>
      </c>
      <c r="AO458">
        <v>2017</v>
      </c>
      <c r="AP458" t="s">
        <v>13</v>
      </c>
      <c r="AQ458" t="s">
        <v>14</v>
      </c>
      <c r="AR458" t="s">
        <v>31</v>
      </c>
      <c r="AS458" t="s">
        <v>32</v>
      </c>
      <c r="AT458">
        <v>91</v>
      </c>
      <c r="AU458" t="s">
        <v>33</v>
      </c>
      <c r="AV458" t="s">
        <v>33</v>
      </c>
    </row>
    <row r="459" spans="1:48" x14ac:dyDescent="0.35">
      <c r="A459" t="s">
        <v>76</v>
      </c>
      <c r="AN459">
        <v>2018</v>
      </c>
      <c r="AO459">
        <v>2018</v>
      </c>
      <c r="AP459" t="s">
        <v>11</v>
      </c>
      <c r="AQ459" t="s">
        <v>12</v>
      </c>
      <c r="AR459" t="s">
        <v>167</v>
      </c>
      <c r="AS459">
        <v>1</v>
      </c>
      <c r="AT459">
        <v>9399</v>
      </c>
      <c r="AU459">
        <v>1879703</v>
      </c>
      <c r="AV459">
        <v>500</v>
      </c>
    </row>
    <row r="460" spans="1:48" x14ac:dyDescent="0.35">
      <c r="A460" t="s">
        <v>77</v>
      </c>
      <c r="AN460">
        <v>2018</v>
      </c>
      <c r="AO460">
        <v>2018</v>
      </c>
      <c r="AP460" t="s">
        <v>11</v>
      </c>
      <c r="AQ460" t="s">
        <v>12</v>
      </c>
      <c r="AR460" t="s">
        <v>168</v>
      </c>
      <c r="AS460" s="1">
        <v>44200</v>
      </c>
      <c r="AT460">
        <v>1587</v>
      </c>
      <c r="AU460">
        <v>7798370</v>
      </c>
      <c r="AV460">
        <v>20.399999999999999</v>
      </c>
    </row>
    <row r="461" spans="1:48" x14ac:dyDescent="0.35">
      <c r="A461" t="s">
        <v>78</v>
      </c>
      <c r="AN461">
        <v>2018</v>
      </c>
      <c r="AO461">
        <v>2018</v>
      </c>
      <c r="AP461" t="s">
        <v>11</v>
      </c>
      <c r="AQ461" t="s">
        <v>12</v>
      </c>
      <c r="AR461" t="s">
        <v>10</v>
      </c>
      <c r="AS461" s="1">
        <v>44330</v>
      </c>
      <c r="AT461">
        <v>2369</v>
      </c>
      <c r="AU461">
        <v>20100339</v>
      </c>
      <c r="AV461">
        <v>11.8</v>
      </c>
    </row>
    <row r="462" spans="1:48" x14ac:dyDescent="0.35">
      <c r="A462" t="s">
        <v>79</v>
      </c>
      <c r="AN462">
        <v>2018</v>
      </c>
      <c r="AO462">
        <v>2018</v>
      </c>
      <c r="AP462" t="s">
        <v>11</v>
      </c>
      <c r="AQ462" t="s">
        <v>12</v>
      </c>
      <c r="AR462" t="s">
        <v>15</v>
      </c>
      <c r="AS462" t="s">
        <v>16</v>
      </c>
      <c r="AT462">
        <v>8146</v>
      </c>
      <c r="AU462">
        <v>20994345</v>
      </c>
      <c r="AV462">
        <v>38.799999999999997</v>
      </c>
    </row>
    <row r="463" spans="1:48" x14ac:dyDescent="0.35">
      <c r="A463" t="s">
        <v>80</v>
      </c>
      <c r="AN463">
        <v>2018</v>
      </c>
      <c r="AO463">
        <v>2018</v>
      </c>
      <c r="AP463" t="s">
        <v>11</v>
      </c>
      <c r="AQ463" t="s">
        <v>12</v>
      </c>
      <c r="AR463" t="s">
        <v>17</v>
      </c>
      <c r="AS463" t="s">
        <v>18</v>
      </c>
      <c r="AT463">
        <v>17980</v>
      </c>
      <c r="AU463">
        <v>22487065</v>
      </c>
      <c r="AV463">
        <v>80</v>
      </c>
    </row>
    <row r="464" spans="1:48" x14ac:dyDescent="0.35">
      <c r="A464" t="s">
        <v>81</v>
      </c>
      <c r="AN464">
        <v>2018</v>
      </c>
      <c r="AO464">
        <v>2018</v>
      </c>
      <c r="AP464" t="s">
        <v>11</v>
      </c>
      <c r="AQ464" t="s">
        <v>12</v>
      </c>
      <c r="AR464" t="s">
        <v>19</v>
      </c>
      <c r="AS464" t="s">
        <v>20</v>
      </c>
      <c r="AT464">
        <v>29004</v>
      </c>
      <c r="AU464">
        <v>20690288</v>
      </c>
      <c r="AV464">
        <v>140.19999999999999</v>
      </c>
    </row>
    <row r="465" spans="1:48" x14ac:dyDescent="0.35">
      <c r="A465" t="s">
        <v>82</v>
      </c>
      <c r="AN465">
        <v>2018</v>
      </c>
      <c r="AO465">
        <v>2018</v>
      </c>
      <c r="AP465" t="s">
        <v>11</v>
      </c>
      <c r="AQ465" t="s">
        <v>12</v>
      </c>
      <c r="AR465" t="s">
        <v>21</v>
      </c>
      <c r="AS465" t="s">
        <v>22</v>
      </c>
      <c r="AT465">
        <v>63807</v>
      </c>
      <c r="AU465">
        <v>21090497</v>
      </c>
      <c r="AV465">
        <v>302.5</v>
      </c>
    </row>
    <row r="466" spans="1:48" x14ac:dyDescent="0.35">
      <c r="A466" t="s">
        <v>83</v>
      </c>
      <c r="AN466">
        <v>2018</v>
      </c>
      <c r="AO466">
        <v>2018</v>
      </c>
      <c r="AP466" t="s">
        <v>11</v>
      </c>
      <c r="AQ466" t="s">
        <v>12</v>
      </c>
      <c r="AR466" t="s">
        <v>23</v>
      </c>
      <c r="AS466" t="s">
        <v>24</v>
      </c>
      <c r="AT466">
        <v>146563</v>
      </c>
      <c r="AU466">
        <v>21873773</v>
      </c>
      <c r="AV466">
        <v>670</v>
      </c>
    </row>
    <row r="467" spans="1:48" x14ac:dyDescent="0.35">
      <c r="A467" t="s">
        <v>84</v>
      </c>
      <c r="AN467">
        <v>2018</v>
      </c>
      <c r="AO467">
        <v>2018</v>
      </c>
      <c r="AP467" t="s">
        <v>11</v>
      </c>
      <c r="AQ467" t="s">
        <v>12</v>
      </c>
      <c r="AR467" t="s">
        <v>25</v>
      </c>
      <c r="AS467" t="s">
        <v>26</v>
      </c>
      <c r="AT467">
        <v>230867</v>
      </c>
      <c r="AU467">
        <v>16246231</v>
      </c>
      <c r="AV467">
        <v>1421</v>
      </c>
    </row>
    <row r="468" spans="1:48" x14ac:dyDescent="0.35">
      <c r="A468" t="s">
        <v>85</v>
      </c>
      <c r="AN468">
        <v>2018</v>
      </c>
      <c r="AO468">
        <v>2018</v>
      </c>
      <c r="AP468" t="s">
        <v>11</v>
      </c>
      <c r="AQ468" t="s">
        <v>12</v>
      </c>
      <c r="AR468" t="s">
        <v>27</v>
      </c>
      <c r="AS468" t="s">
        <v>28</v>
      </c>
      <c r="AT468">
        <v>328017</v>
      </c>
      <c r="AU468">
        <v>8659334</v>
      </c>
      <c r="AV468">
        <v>3788</v>
      </c>
    </row>
    <row r="469" spans="1:48" x14ac:dyDescent="0.35">
      <c r="A469" t="s">
        <v>86</v>
      </c>
      <c r="AN469">
        <v>2018</v>
      </c>
      <c r="AO469">
        <v>2018</v>
      </c>
      <c r="AP469" t="s">
        <v>11</v>
      </c>
      <c r="AQ469" t="s">
        <v>12</v>
      </c>
      <c r="AR469" t="s">
        <v>29</v>
      </c>
      <c r="AS469" t="s">
        <v>30</v>
      </c>
      <c r="AT469">
        <v>542962</v>
      </c>
      <c r="AU469">
        <v>4218810</v>
      </c>
      <c r="AV469">
        <v>12870</v>
      </c>
    </row>
    <row r="470" spans="1:48" x14ac:dyDescent="0.35">
      <c r="A470" t="s">
        <v>87</v>
      </c>
      <c r="AN470">
        <v>2018</v>
      </c>
      <c r="AO470">
        <v>2018</v>
      </c>
      <c r="AP470" t="s">
        <v>11</v>
      </c>
      <c r="AQ470" t="s">
        <v>12</v>
      </c>
      <c r="AR470" t="s">
        <v>31</v>
      </c>
      <c r="AS470" t="s">
        <v>32</v>
      </c>
      <c r="AT470">
        <v>35</v>
      </c>
      <c r="AU470" t="s">
        <v>33</v>
      </c>
      <c r="AV470" t="s">
        <v>33</v>
      </c>
    </row>
    <row r="471" spans="1:48" x14ac:dyDescent="0.35">
      <c r="A471" t="s">
        <v>88</v>
      </c>
      <c r="AN471">
        <v>2018</v>
      </c>
      <c r="AO471">
        <v>2018</v>
      </c>
      <c r="AP471" t="s">
        <v>13</v>
      </c>
      <c r="AQ471" t="s">
        <v>14</v>
      </c>
      <c r="AR471" t="s">
        <v>167</v>
      </c>
      <c r="AS471">
        <v>1</v>
      </c>
      <c r="AT471">
        <v>12068</v>
      </c>
      <c r="AU471">
        <v>1968505</v>
      </c>
      <c r="AV471">
        <v>613.1</v>
      </c>
    </row>
    <row r="472" spans="1:48" x14ac:dyDescent="0.35">
      <c r="A472" t="s">
        <v>89</v>
      </c>
      <c r="AN472">
        <v>2018</v>
      </c>
      <c r="AO472">
        <v>2018</v>
      </c>
      <c r="AP472" t="s">
        <v>13</v>
      </c>
      <c r="AQ472" t="s">
        <v>14</v>
      </c>
      <c r="AR472" t="s">
        <v>168</v>
      </c>
      <c r="AS472" s="1">
        <v>44200</v>
      </c>
      <c r="AT472">
        <v>2243</v>
      </c>
      <c r="AU472">
        <v>8163697</v>
      </c>
      <c r="AV472">
        <v>27.5</v>
      </c>
    </row>
    <row r="473" spans="1:48" x14ac:dyDescent="0.35">
      <c r="AN473">
        <v>2018</v>
      </c>
      <c r="AO473">
        <v>2018</v>
      </c>
      <c r="AP473" t="s">
        <v>13</v>
      </c>
      <c r="AQ473" t="s">
        <v>14</v>
      </c>
      <c r="AR473" t="s">
        <v>10</v>
      </c>
      <c r="AS473" s="1">
        <v>44330</v>
      </c>
      <c r="AT473">
        <v>3081</v>
      </c>
      <c r="AU473">
        <v>20974830</v>
      </c>
      <c r="AV473">
        <v>14.7</v>
      </c>
    </row>
    <row r="474" spans="1:48" x14ac:dyDescent="0.35">
      <c r="AN474">
        <v>2018</v>
      </c>
      <c r="AO474">
        <v>2018</v>
      </c>
      <c r="AP474" t="s">
        <v>13</v>
      </c>
      <c r="AQ474" t="s">
        <v>14</v>
      </c>
      <c r="AR474" t="s">
        <v>15</v>
      </c>
      <c r="AS474" t="s">
        <v>16</v>
      </c>
      <c r="AT474">
        <v>22008</v>
      </c>
      <c r="AU474">
        <v>21976455</v>
      </c>
      <c r="AV474">
        <v>100.1</v>
      </c>
    </row>
    <row r="475" spans="1:48" x14ac:dyDescent="0.35">
      <c r="AN475">
        <v>2018</v>
      </c>
      <c r="AO475">
        <v>2018</v>
      </c>
      <c r="AP475" t="s">
        <v>13</v>
      </c>
      <c r="AQ475" t="s">
        <v>14</v>
      </c>
      <c r="AR475" t="s">
        <v>17</v>
      </c>
      <c r="AS475" t="s">
        <v>18</v>
      </c>
      <c r="AT475">
        <v>40864</v>
      </c>
      <c r="AU475">
        <v>23210709</v>
      </c>
      <c r="AV475">
        <v>176.1</v>
      </c>
    </row>
    <row r="476" spans="1:48" x14ac:dyDescent="0.35">
      <c r="AN476">
        <v>2018</v>
      </c>
      <c r="AO476">
        <v>2018</v>
      </c>
      <c r="AP476" t="s">
        <v>13</v>
      </c>
      <c r="AQ476" t="s">
        <v>14</v>
      </c>
      <c r="AR476" t="s">
        <v>19</v>
      </c>
      <c r="AS476" t="s">
        <v>20</v>
      </c>
      <c r="AT476">
        <v>51376</v>
      </c>
      <c r="AU476">
        <v>20587600</v>
      </c>
      <c r="AV476">
        <v>249.5</v>
      </c>
    </row>
    <row r="477" spans="1:48" x14ac:dyDescent="0.35">
      <c r="AN477">
        <v>2018</v>
      </c>
      <c r="AO477">
        <v>2018</v>
      </c>
      <c r="AP477" t="s">
        <v>13</v>
      </c>
      <c r="AQ477" t="s">
        <v>14</v>
      </c>
      <c r="AR477" t="s">
        <v>21</v>
      </c>
      <c r="AS477" t="s">
        <v>22</v>
      </c>
      <c r="AT477">
        <v>101030</v>
      </c>
      <c r="AU477">
        <v>20541202</v>
      </c>
      <c r="AV477">
        <v>491.8</v>
      </c>
    </row>
    <row r="478" spans="1:48" x14ac:dyDescent="0.35">
      <c r="AN478">
        <v>2018</v>
      </c>
      <c r="AO478">
        <v>2018</v>
      </c>
      <c r="AP478" t="s">
        <v>13</v>
      </c>
      <c r="AQ478" t="s">
        <v>14</v>
      </c>
      <c r="AR478" t="s">
        <v>23</v>
      </c>
      <c r="AS478" t="s">
        <v>24</v>
      </c>
      <c r="AT478">
        <v>228273</v>
      </c>
      <c r="AU478">
        <v>20398863</v>
      </c>
      <c r="AV478">
        <v>1119</v>
      </c>
    </row>
    <row r="479" spans="1:48" x14ac:dyDescent="0.35">
      <c r="AN479">
        <v>2018</v>
      </c>
      <c r="AO479">
        <v>2018</v>
      </c>
      <c r="AP479" t="s">
        <v>13</v>
      </c>
      <c r="AQ479" t="s">
        <v>14</v>
      </c>
      <c r="AR479" t="s">
        <v>25</v>
      </c>
      <c r="AS479" t="s">
        <v>26</v>
      </c>
      <c r="AT479">
        <v>312911</v>
      </c>
      <c r="AU479">
        <v>14246085</v>
      </c>
      <c r="AV479">
        <v>2196.5</v>
      </c>
    </row>
    <row r="480" spans="1:48" x14ac:dyDescent="0.35">
      <c r="AN480">
        <v>2018</v>
      </c>
      <c r="AO480">
        <v>2018</v>
      </c>
      <c r="AP480" t="s">
        <v>13</v>
      </c>
      <c r="AQ480" t="s">
        <v>14</v>
      </c>
      <c r="AR480" t="s">
        <v>27</v>
      </c>
      <c r="AS480" t="s">
        <v>28</v>
      </c>
      <c r="AT480">
        <v>347188</v>
      </c>
      <c r="AU480">
        <v>6735040</v>
      </c>
      <c r="AV480">
        <v>5155</v>
      </c>
    </row>
    <row r="481" spans="40:48" x14ac:dyDescent="0.35">
      <c r="AN481">
        <v>2018</v>
      </c>
      <c r="AO481">
        <v>2018</v>
      </c>
      <c r="AP481" t="s">
        <v>13</v>
      </c>
      <c r="AQ481" t="s">
        <v>14</v>
      </c>
      <c r="AR481" t="s">
        <v>29</v>
      </c>
      <c r="AS481" t="s">
        <v>30</v>
      </c>
      <c r="AT481">
        <v>337318</v>
      </c>
      <c r="AU481">
        <v>2325693</v>
      </c>
      <c r="AV481">
        <v>14504</v>
      </c>
    </row>
    <row r="482" spans="40:48" x14ac:dyDescent="0.35">
      <c r="AN482">
        <v>2018</v>
      </c>
      <c r="AO482">
        <v>2018</v>
      </c>
      <c r="AP482" t="s">
        <v>13</v>
      </c>
      <c r="AQ482" t="s">
        <v>14</v>
      </c>
      <c r="AR482" t="s">
        <v>31</v>
      </c>
      <c r="AS482" t="s">
        <v>32</v>
      </c>
      <c r="AT482">
        <v>109</v>
      </c>
      <c r="AU482" t="s">
        <v>33</v>
      </c>
      <c r="AV482" t="s">
        <v>33</v>
      </c>
    </row>
    <row r="483" spans="40:48" x14ac:dyDescent="0.35">
      <c r="AN483">
        <v>2019</v>
      </c>
      <c r="AO483">
        <v>2019</v>
      </c>
      <c r="AP483" t="s">
        <v>11</v>
      </c>
      <c r="AQ483" t="s">
        <v>12</v>
      </c>
      <c r="AR483" t="s">
        <v>167</v>
      </c>
      <c r="AS483">
        <v>1</v>
      </c>
      <c r="AT483">
        <v>9247</v>
      </c>
      <c r="AU483">
        <v>1847935</v>
      </c>
      <c r="AV483">
        <v>500.4</v>
      </c>
    </row>
    <row r="484" spans="40:48" x14ac:dyDescent="0.35">
      <c r="AN484">
        <v>2019</v>
      </c>
      <c r="AO484">
        <v>2019</v>
      </c>
      <c r="AP484" t="s">
        <v>11</v>
      </c>
      <c r="AQ484" t="s">
        <v>12</v>
      </c>
      <c r="AR484" t="s">
        <v>168</v>
      </c>
      <c r="AS484" s="1">
        <v>44200</v>
      </c>
      <c r="AT484">
        <v>1635</v>
      </c>
      <c r="AU484">
        <v>7719541</v>
      </c>
      <c r="AV484">
        <v>21.2</v>
      </c>
    </row>
    <row r="485" spans="40:48" x14ac:dyDescent="0.35">
      <c r="AN485">
        <v>2019</v>
      </c>
      <c r="AO485">
        <v>2019</v>
      </c>
      <c r="AP485" t="s">
        <v>11</v>
      </c>
      <c r="AQ485" t="s">
        <v>12</v>
      </c>
      <c r="AR485" t="s">
        <v>10</v>
      </c>
      <c r="AS485" s="1">
        <v>44330</v>
      </c>
      <c r="AT485">
        <v>2311</v>
      </c>
      <c r="AU485">
        <v>20053140</v>
      </c>
      <c r="AV485">
        <v>11.5</v>
      </c>
    </row>
    <row r="486" spans="40:48" x14ac:dyDescent="0.35">
      <c r="AN486">
        <v>2019</v>
      </c>
      <c r="AO486">
        <v>2019</v>
      </c>
      <c r="AP486" t="s">
        <v>11</v>
      </c>
      <c r="AQ486" t="s">
        <v>12</v>
      </c>
      <c r="AR486" t="s">
        <v>15</v>
      </c>
      <c r="AS486" t="s">
        <v>16</v>
      </c>
      <c r="AT486">
        <v>8023</v>
      </c>
      <c r="AU486">
        <v>20877151</v>
      </c>
      <c r="AV486">
        <v>38.4</v>
      </c>
    </row>
    <row r="487" spans="40:48" x14ac:dyDescent="0.35">
      <c r="AN487">
        <v>2019</v>
      </c>
      <c r="AO487">
        <v>2019</v>
      </c>
      <c r="AP487" t="s">
        <v>11</v>
      </c>
      <c r="AQ487" t="s">
        <v>12</v>
      </c>
      <c r="AR487" t="s">
        <v>17</v>
      </c>
      <c r="AS487" t="s">
        <v>18</v>
      </c>
      <c r="AT487">
        <v>17827</v>
      </c>
      <c r="AU487">
        <v>22581141</v>
      </c>
      <c r="AV487">
        <v>78.900000000000006</v>
      </c>
    </row>
    <row r="488" spans="40:48" x14ac:dyDescent="0.35">
      <c r="AN488">
        <v>2019</v>
      </c>
      <c r="AO488">
        <v>2019</v>
      </c>
      <c r="AP488" t="s">
        <v>11</v>
      </c>
      <c r="AQ488" t="s">
        <v>12</v>
      </c>
      <c r="AR488" t="s">
        <v>19</v>
      </c>
      <c r="AS488" t="s">
        <v>20</v>
      </c>
      <c r="AT488">
        <v>29550</v>
      </c>
      <c r="AU488">
        <v>20867064</v>
      </c>
      <c r="AV488">
        <v>141.6</v>
      </c>
    </row>
    <row r="489" spans="40:48" x14ac:dyDescent="0.35">
      <c r="AN489">
        <v>2019</v>
      </c>
      <c r="AO489">
        <v>2019</v>
      </c>
      <c r="AP489" t="s">
        <v>11</v>
      </c>
      <c r="AQ489" t="s">
        <v>12</v>
      </c>
      <c r="AR489" t="s">
        <v>21</v>
      </c>
      <c r="AS489" t="s">
        <v>22</v>
      </c>
      <c r="AT489">
        <v>61546</v>
      </c>
      <c r="AU489">
        <v>20702936</v>
      </c>
      <c r="AV489">
        <v>297.3</v>
      </c>
    </row>
    <row r="490" spans="40:48" x14ac:dyDescent="0.35">
      <c r="AN490">
        <v>2019</v>
      </c>
      <c r="AO490">
        <v>2019</v>
      </c>
      <c r="AP490" t="s">
        <v>11</v>
      </c>
      <c r="AQ490" t="s">
        <v>12</v>
      </c>
      <c r="AR490" t="s">
        <v>23</v>
      </c>
      <c r="AS490" t="s">
        <v>24</v>
      </c>
      <c r="AT490">
        <v>147012</v>
      </c>
      <c r="AU490">
        <v>21949318</v>
      </c>
      <c r="AV490">
        <v>669.8</v>
      </c>
    </row>
    <row r="491" spans="40:48" x14ac:dyDescent="0.35">
      <c r="AN491">
        <v>2019</v>
      </c>
      <c r="AO491">
        <v>2019</v>
      </c>
      <c r="AP491" t="s">
        <v>11</v>
      </c>
      <c r="AQ491" t="s">
        <v>12</v>
      </c>
      <c r="AR491" t="s">
        <v>25</v>
      </c>
      <c r="AS491" t="s">
        <v>26</v>
      </c>
      <c r="AT491">
        <v>235312</v>
      </c>
      <c r="AU491">
        <v>16783854</v>
      </c>
      <c r="AV491">
        <v>1402</v>
      </c>
    </row>
    <row r="492" spans="40:48" x14ac:dyDescent="0.35">
      <c r="AN492">
        <v>2019</v>
      </c>
      <c r="AO492">
        <v>2019</v>
      </c>
      <c r="AP492" t="s">
        <v>11</v>
      </c>
      <c r="AQ492" t="s">
        <v>12</v>
      </c>
      <c r="AR492" t="s">
        <v>27</v>
      </c>
      <c r="AS492" t="s">
        <v>28</v>
      </c>
      <c r="AT492">
        <v>332927</v>
      </c>
      <c r="AU492">
        <v>8971649</v>
      </c>
      <c r="AV492">
        <v>3710.9</v>
      </c>
    </row>
    <row r="493" spans="40:48" x14ac:dyDescent="0.35">
      <c r="AN493">
        <v>2019</v>
      </c>
      <c r="AO493">
        <v>2019</v>
      </c>
      <c r="AP493" t="s">
        <v>11</v>
      </c>
      <c r="AQ493" t="s">
        <v>12</v>
      </c>
      <c r="AR493" t="s">
        <v>29</v>
      </c>
      <c r="AS493" t="s">
        <v>30</v>
      </c>
      <c r="AT493">
        <v>535581</v>
      </c>
      <c r="AU493">
        <v>4228470</v>
      </c>
      <c r="AV493">
        <v>12666.1</v>
      </c>
    </row>
    <row r="494" spans="40:48" x14ac:dyDescent="0.35">
      <c r="AN494">
        <v>2019</v>
      </c>
      <c r="AO494">
        <v>2019</v>
      </c>
      <c r="AP494" t="s">
        <v>11</v>
      </c>
      <c r="AQ494" t="s">
        <v>12</v>
      </c>
      <c r="AR494" t="s">
        <v>31</v>
      </c>
      <c r="AS494" t="s">
        <v>32</v>
      </c>
      <c r="AT494">
        <v>44</v>
      </c>
      <c r="AU494" t="s">
        <v>33</v>
      </c>
      <c r="AV494" t="s">
        <v>33</v>
      </c>
    </row>
    <row r="495" spans="40:48" x14ac:dyDescent="0.35">
      <c r="AN495">
        <v>2019</v>
      </c>
      <c r="AO495">
        <v>2019</v>
      </c>
      <c r="AP495" t="s">
        <v>13</v>
      </c>
      <c r="AQ495" t="s">
        <v>14</v>
      </c>
      <c r="AR495" t="s">
        <v>167</v>
      </c>
      <c r="AS495">
        <v>1</v>
      </c>
      <c r="AT495">
        <v>11674</v>
      </c>
      <c r="AU495">
        <v>1935117</v>
      </c>
      <c r="AV495">
        <v>603.29999999999995</v>
      </c>
    </row>
    <row r="496" spans="40:48" x14ac:dyDescent="0.35">
      <c r="AN496">
        <v>2019</v>
      </c>
      <c r="AO496">
        <v>2019</v>
      </c>
      <c r="AP496" t="s">
        <v>13</v>
      </c>
      <c r="AQ496" t="s">
        <v>14</v>
      </c>
      <c r="AR496" t="s">
        <v>168</v>
      </c>
      <c r="AS496" s="1">
        <v>44200</v>
      </c>
      <c r="AT496">
        <v>2041</v>
      </c>
      <c r="AU496">
        <v>8074090</v>
      </c>
      <c r="AV496">
        <v>25.3</v>
      </c>
    </row>
    <row r="497" spans="39:48" x14ac:dyDescent="0.35">
      <c r="AN497">
        <v>2019</v>
      </c>
      <c r="AO497">
        <v>2019</v>
      </c>
      <c r="AP497" t="s">
        <v>13</v>
      </c>
      <c r="AQ497" t="s">
        <v>14</v>
      </c>
      <c r="AR497" t="s">
        <v>10</v>
      </c>
      <c r="AS497" s="1">
        <v>44330</v>
      </c>
      <c r="AT497">
        <v>3186</v>
      </c>
      <c r="AU497">
        <v>20941023</v>
      </c>
      <c r="AV497">
        <v>15.2</v>
      </c>
    </row>
    <row r="498" spans="39:48" x14ac:dyDescent="0.35">
      <c r="AN498">
        <v>2019</v>
      </c>
      <c r="AO498">
        <v>2019</v>
      </c>
      <c r="AP498" t="s">
        <v>13</v>
      </c>
      <c r="AQ498" t="s">
        <v>14</v>
      </c>
      <c r="AR498" t="s">
        <v>15</v>
      </c>
      <c r="AS498" t="s">
        <v>16</v>
      </c>
      <c r="AT498">
        <v>21748</v>
      </c>
      <c r="AU498">
        <v>21810359</v>
      </c>
      <c r="AV498">
        <v>99.7</v>
      </c>
    </row>
    <row r="499" spans="39:48" x14ac:dyDescent="0.35">
      <c r="AN499">
        <v>2019</v>
      </c>
      <c r="AO499">
        <v>2019</v>
      </c>
      <c r="AP499" t="s">
        <v>13</v>
      </c>
      <c r="AQ499" t="s">
        <v>14</v>
      </c>
      <c r="AR499" t="s">
        <v>17</v>
      </c>
      <c r="AS499" t="s">
        <v>18</v>
      </c>
      <c r="AT499">
        <v>41351</v>
      </c>
      <c r="AU499">
        <v>23359180</v>
      </c>
      <c r="AV499">
        <v>177</v>
      </c>
    </row>
    <row r="500" spans="39:48" x14ac:dyDescent="0.35">
      <c r="AN500">
        <v>2019</v>
      </c>
      <c r="AO500">
        <v>2019</v>
      </c>
      <c r="AP500" t="s">
        <v>13</v>
      </c>
      <c r="AQ500" t="s">
        <v>14</v>
      </c>
      <c r="AR500" t="s">
        <v>19</v>
      </c>
      <c r="AS500" t="s">
        <v>20</v>
      </c>
      <c r="AT500">
        <v>53436</v>
      </c>
      <c r="AU500">
        <v>20792080</v>
      </c>
      <c r="AV500">
        <v>257</v>
      </c>
    </row>
    <row r="501" spans="39:48" x14ac:dyDescent="0.35">
      <c r="AN501">
        <v>2019</v>
      </c>
      <c r="AO501">
        <v>2019</v>
      </c>
      <c r="AP501" t="s">
        <v>13</v>
      </c>
      <c r="AQ501" t="s">
        <v>14</v>
      </c>
      <c r="AR501" t="s">
        <v>21</v>
      </c>
      <c r="AS501" t="s">
        <v>22</v>
      </c>
      <c r="AT501">
        <v>98847</v>
      </c>
      <c r="AU501">
        <v>20171966</v>
      </c>
      <c r="AV501">
        <v>490</v>
      </c>
    </row>
    <row r="502" spans="39:48" x14ac:dyDescent="0.35">
      <c r="AN502">
        <v>2019</v>
      </c>
      <c r="AO502">
        <v>2019</v>
      </c>
      <c r="AP502" t="s">
        <v>13</v>
      </c>
      <c r="AQ502" t="s">
        <v>14</v>
      </c>
      <c r="AR502" t="s">
        <v>23</v>
      </c>
      <c r="AS502" t="s">
        <v>24</v>
      </c>
      <c r="AT502">
        <v>227925</v>
      </c>
      <c r="AU502">
        <v>20499219</v>
      </c>
      <c r="AV502">
        <v>1111.9000000000001</v>
      </c>
    </row>
    <row r="503" spans="39:48" x14ac:dyDescent="0.35">
      <c r="AN503">
        <v>2019</v>
      </c>
      <c r="AO503">
        <v>2019</v>
      </c>
      <c r="AP503" t="s">
        <v>13</v>
      </c>
      <c r="AQ503" t="s">
        <v>14</v>
      </c>
      <c r="AR503" t="s">
        <v>25</v>
      </c>
      <c r="AS503" t="s">
        <v>26</v>
      </c>
      <c r="AT503">
        <v>320247</v>
      </c>
      <c r="AU503">
        <v>14699579</v>
      </c>
      <c r="AV503">
        <v>2178.6</v>
      </c>
    </row>
    <row r="504" spans="39:48" x14ac:dyDescent="0.35">
      <c r="AN504">
        <v>2019</v>
      </c>
      <c r="AO504">
        <v>2019</v>
      </c>
      <c r="AP504" t="s">
        <v>13</v>
      </c>
      <c r="AQ504" t="s">
        <v>14</v>
      </c>
      <c r="AR504" t="s">
        <v>27</v>
      </c>
      <c r="AS504" t="s">
        <v>28</v>
      </c>
      <c r="AT504">
        <v>355100</v>
      </c>
      <c r="AU504">
        <v>6998223</v>
      </c>
      <c r="AV504">
        <v>5074.1000000000004</v>
      </c>
    </row>
    <row r="505" spans="39:48" x14ac:dyDescent="0.35">
      <c r="AN505">
        <v>2019</v>
      </c>
      <c r="AO505">
        <v>2019</v>
      </c>
      <c r="AP505" t="s">
        <v>13</v>
      </c>
      <c r="AQ505" t="s">
        <v>14</v>
      </c>
      <c r="AR505" t="s">
        <v>29</v>
      </c>
      <c r="AS505" t="s">
        <v>30</v>
      </c>
      <c r="AT505">
        <v>338165</v>
      </c>
      <c r="AU505">
        <v>2376488</v>
      </c>
      <c r="AV505">
        <v>14229.6</v>
      </c>
    </row>
    <row r="506" spans="39:48" x14ac:dyDescent="0.35">
      <c r="AN506">
        <v>2019</v>
      </c>
      <c r="AO506">
        <v>2019</v>
      </c>
      <c r="AP506" t="s">
        <v>13</v>
      </c>
      <c r="AQ506" t="s">
        <v>14</v>
      </c>
      <c r="AR506" t="s">
        <v>31</v>
      </c>
      <c r="AS506" t="s">
        <v>32</v>
      </c>
      <c r="AT506">
        <v>103</v>
      </c>
      <c r="AU506" t="s">
        <v>33</v>
      </c>
      <c r="AV506" t="s">
        <v>33</v>
      </c>
    </row>
    <row r="507" spans="39:48" x14ac:dyDescent="0.35">
      <c r="AM507" t="s">
        <v>34</v>
      </c>
    </row>
    <row r="508" spans="39:48" x14ac:dyDescent="0.35">
      <c r="AM508" t="s">
        <v>35</v>
      </c>
    </row>
    <row r="509" spans="39:48" x14ac:dyDescent="0.35">
      <c r="AM509" t="s">
        <v>36</v>
      </c>
    </row>
    <row r="510" spans="39:48" x14ac:dyDescent="0.35">
      <c r="AM510" t="s">
        <v>169</v>
      </c>
    </row>
    <row r="511" spans="39:48" x14ac:dyDescent="0.35">
      <c r="AM511" t="s">
        <v>39</v>
      </c>
    </row>
    <row r="512" spans="39:48" x14ac:dyDescent="0.35">
      <c r="AM512" t="s">
        <v>40</v>
      </c>
    </row>
    <row r="513" spans="39:39" x14ac:dyDescent="0.35">
      <c r="AM513" t="s">
        <v>41</v>
      </c>
    </row>
    <row r="514" spans="39:39" x14ac:dyDescent="0.35">
      <c r="AM514" t="s">
        <v>42</v>
      </c>
    </row>
    <row r="515" spans="39:39" x14ac:dyDescent="0.35">
      <c r="AM515" t="s">
        <v>43</v>
      </c>
    </row>
    <row r="516" spans="39:39" x14ac:dyDescent="0.35">
      <c r="AM516" t="s">
        <v>34</v>
      </c>
    </row>
    <row r="517" spans="39:39" x14ac:dyDescent="0.35">
      <c r="AM517" t="s">
        <v>44</v>
      </c>
    </row>
    <row r="518" spans="39:39" x14ac:dyDescent="0.35">
      <c r="AM518" t="s">
        <v>34</v>
      </c>
    </row>
    <row r="519" spans="39:39" x14ac:dyDescent="0.35">
      <c r="AM519" t="s">
        <v>170</v>
      </c>
    </row>
    <row r="520" spans="39:39" x14ac:dyDescent="0.35">
      <c r="AM520" t="s">
        <v>34</v>
      </c>
    </row>
    <row r="521" spans="39:39" x14ac:dyDescent="0.35">
      <c r="AM521" t="s">
        <v>46</v>
      </c>
    </row>
    <row r="522" spans="39:39" x14ac:dyDescent="0.35">
      <c r="AM522" t="s">
        <v>47</v>
      </c>
    </row>
    <row r="523" spans="39:39" x14ac:dyDescent="0.35">
      <c r="AM523" t="s">
        <v>48</v>
      </c>
    </row>
    <row r="524" spans="39:39" x14ac:dyDescent="0.35">
      <c r="AM524" t="s">
        <v>171</v>
      </c>
    </row>
    <row r="525" spans="39:39" x14ac:dyDescent="0.35">
      <c r="AM525" t="s">
        <v>34</v>
      </c>
    </row>
    <row r="526" spans="39:39" x14ac:dyDescent="0.35">
      <c r="AM526" t="s">
        <v>52</v>
      </c>
    </row>
    <row r="527" spans="39:39" x14ac:dyDescent="0.35">
      <c r="AM527" t="s">
        <v>53</v>
      </c>
    </row>
    <row r="528" spans="39:39" x14ac:dyDescent="0.35">
      <c r="AM528" t="s">
        <v>54</v>
      </c>
    </row>
    <row r="529" spans="39:39" x14ac:dyDescent="0.35">
      <c r="AM529" t="s">
        <v>172</v>
      </c>
    </row>
    <row r="530" spans="39:39" x14ac:dyDescent="0.35">
      <c r="AM530" t="s">
        <v>68</v>
      </c>
    </row>
    <row r="531" spans="39:39" x14ac:dyDescent="0.35">
      <c r="AM531" t="s">
        <v>69</v>
      </c>
    </row>
    <row r="532" spans="39:39" x14ac:dyDescent="0.35">
      <c r="AM532" t="s">
        <v>173</v>
      </c>
    </row>
    <row r="533" spans="39:39" x14ac:dyDescent="0.35">
      <c r="AM533" t="s">
        <v>71</v>
      </c>
    </row>
    <row r="534" spans="39:39" x14ac:dyDescent="0.35">
      <c r="AM534" t="s">
        <v>72</v>
      </c>
    </row>
    <row r="535" spans="39:39" x14ac:dyDescent="0.35">
      <c r="AM535" t="s">
        <v>73</v>
      </c>
    </row>
    <row r="536" spans="39:39" x14ac:dyDescent="0.35">
      <c r="AM536" t="s">
        <v>74</v>
      </c>
    </row>
    <row r="537" spans="39:39" x14ac:dyDescent="0.35">
      <c r="AM537" t="s">
        <v>75</v>
      </c>
    </row>
    <row r="538" spans="39:39" x14ac:dyDescent="0.35">
      <c r="AM538" t="s">
        <v>76</v>
      </c>
    </row>
    <row r="539" spans="39:39" x14ac:dyDescent="0.35">
      <c r="AM539" t="s">
        <v>77</v>
      </c>
    </row>
    <row r="540" spans="39:39" x14ac:dyDescent="0.35">
      <c r="AM540" t="s">
        <v>78</v>
      </c>
    </row>
    <row r="541" spans="39:39" x14ac:dyDescent="0.35">
      <c r="AM541" t="s">
        <v>79</v>
      </c>
    </row>
    <row r="542" spans="39:39" x14ac:dyDescent="0.35">
      <c r="AM542" t="s">
        <v>80</v>
      </c>
    </row>
    <row r="543" spans="39:39" x14ac:dyDescent="0.35">
      <c r="AM543" t="s">
        <v>81</v>
      </c>
    </row>
    <row r="544" spans="39:39" x14ac:dyDescent="0.35">
      <c r="AM544" t="s">
        <v>82</v>
      </c>
    </row>
    <row r="545" spans="39:39" x14ac:dyDescent="0.35">
      <c r="AM545" t="s">
        <v>83</v>
      </c>
    </row>
    <row r="546" spans="39:39" x14ac:dyDescent="0.35">
      <c r="AM546" t="s">
        <v>84</v>
      </c>
    </row>
    <row r="547" spans="39:39" x14ac:dyDescent="0.35">
      <c r="AM547" t="s">
        <v>85</v>
      </c>
    </row>
    <row r="548" spans="39:39" x14ac:dyDescent="0.35">
      <c r="AM548" t="s">
        <v>86</v>
      </c>
    </row>
    <row r="549" spans="39:39" x14ac:dyDescent="0.35">
      <c r="AM549" t="s">
        <v>87</v>
      </c>
    </row>
    <row r="550" spans="39:39" x14ac:dyDescent="0.35">
      <c r="AM550" t="s">
        <v>174</v>
      </c>
    </row>
    <row r="551" spans="39:39" x14ac:dyDescent="0.35">
      <c r="AM55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C7FA-8AE3-4EBA-BC24-14F749D5C4C2}">
  <dimension ref="A1:J65"/>
  <sheetViews>
    <sheetView workbookViewId="0">
      <selection activeCell="H20" sqref="H20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155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10583</v>
      </c>
      <c r="G2">
        <v>166038755</v>
      </c>
      <c r="H2">
        <v>6.4</v>
      </c>
      <c r="I2">
        <v>6.2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37761</v>
      </c>
      <c r="G3">
        <v>161128679</v>
      </c>
      <c r="H3">
        <v>23.4</v>
      </c>
      <c r="I3">
        <v>22.8</v>
      </c>
      <c r="J3" s="3" t="str">
        <f t="shared" ref="J3:J20" si="0">C3&amp;D3</f>
        <v>2018Male</v>
      </c>
    </row>
    <row r="4" spans="1:10" x14ac:dyDescent="0.35">
      <c r="A4" t="s">
        <v>225</v>
      </c>
      <c r="B4">
        <v>2018</v>
      </c>
      <c r="C4">
        <v>2018</v>
      </c>
      <c r="F4">
        <v>48344</v>
      </c>
      <c r="G4">
        <v>327167434</v>
      </c>
      <c r="H4">
        <v>14.8</v>
      </c>
      <c r="I4">
        <v>14.2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10255</v>
      </c>
      <c r="G5">
        <v>166582199</v>
      </c>
      <c r="H5">
        <v>6.2</v>
      </c>
      <c r="I5">
        <v>6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37256</v>
      </c>
      <c r="G6">
        <v>161657324</v>
      </c>
      <c r="H6">
        <v>23</v>
      </c>
      <c r="I6">
        <v>22.4</v>
      </c>
      <c r="J6" s="3" t="str">
        <f t="shared" si="0"/>
        <v>2019Male</v>
      </c>
    </row>
    <row r="7" spans="1:10" x14ac:dyDescent="0.35">
      <c r="A7" t="s">
        <v>225</v>
      </c>
      <c r="B7">
        <v>2019</v>
      </c>
      <c r="C7">
        <v>2019</v>
      </c>
      <c r="F7">
        <v>47511</v>
      </c>
      <c r="G7">
        <v>328239523</v>
      </c>
      <c r="H7">
        <v>14.5</v>
      </c>
      <c r="I7">
        <v>13.9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9428</v>
      </c>
      <c r="G8">
        <v>167227921</v>
      </c>
      <c r="H8">
        <v>5.6</v>
      </c>
      <c r="I8">
        <v>5.5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36551</v>
      </c>
      <c r="G9">
        <v>162256202</v>
      </c>
      <c r="H9">
        <v>22.5</v>
      </c>
      <c r="I9">
        <v>22</v>
      </c>
      <c r="J9" s="3" t="str">
        <f t="shared" si="0"/>
        <v>2020Male</v>
      </c>
    </row>
    <row r="10" spans="1:10" x14ac:dyDescent="0.35">
      <c r="A10" t="s">
        <v>225</v>
      </c>
      <c r="B10">
        <v>2020</v>
      </c>
      <c r="C10">
        <v>2020</v>
      </c>
      <c r="F10">
        <v>45979</v>
      </c>
      <c r="G10">
        <v>329484123</v>
      </c>
      <c r="H10">
        <v>14</v>
      </c>
      <c r="I10">
        <v>13.5</v>
      </c>
      <c r="J10" s="3" t="str">
        <f t="shared" si="0"/>
        <v>2020</v>
      </c>
    </row>
    <row r="11" spans="1:10" x14ac:dyDescent="0.35">
      <c r="B11">
        <v>2021</v>
      </c>
      <c r="C11">
        <v>2021</v>
      </c>
      <c r="D11" t="s">
        <v>11</v>
      </c>
      <c r="E11" t="s">
        <v>12</v>
      </c>
      <c r="F11">
        <v>9825</v>
      </c>
      <c r="G11">
        <v>167509003</v>
      </c>
      <c r="H11">
        <v>5.9</v>
      </c>
      <c r="I11">
        <v>5.7</v>
      </c>
      <c r="J11" s="3" t="str">
        <f t="shared" si="0"/>
        <v>2021Female</v>
      </c>
    </row>
    <row r="12" spans="1:10" x14ac:dyDescent="0.35">
      <c r="B12">
        <v>2021</v>
      </c>
      <c r="C12">
        <v>2021</v>
      </c>
      <c r="D12" t="s">
        <v>13</v>
      </c>
      <c r="E12" t="s">
        <v>14</v>
      </c>
      <c r="F12">
        <v>38358</v>
      </c>
      <c r="G12">
        <v>164384742</v>
      </c>
      <c r="H12">
        <v>23.3</v>
      </c>
      <c r="I12">
        <v>22.8</v>
      </c>
      <c r="J12" s="3" t="str">
        <f t="shared" si="0"/>
        <v>2021Male</v>
      </c>
    </row>
    <row r="13" spans="1:10" x14ac:dyDescent="0.35">
      <c r="A13" t="s">
        <v>225</v>
      </c>
      <c r="B13">
        <v>2021</v>
      </c>
      <c r="C13">
        <v>2021</v>
      </c>
      <c r="F13">
        <v>48183</v>
      </c>
      <c r="G13">
        <v>331893745</v>
      </c>
      <c r="H13">
        <v>14.5</v>
      </c>
      <c r="I13">
        <v>14.1</v>
      </c>
      <c r="J13" s="3" t="str">
        <f t="shared" si="0"/>
        <v>2021</v>
      </c>
    </row>
    <row r="14" spans="1:10" x14ac:dyDescent="0.35">
      <c r="B14" t="s">
        <v>229</v>
      </c>
      <c r="C14">
        <v>2022</v>
      </c>
      <c r="D14" t="s">
        <v>11</v>
      </c>
      <c r="E14" t="s">
        <v>12</v>
      </c>
      <c r="F14">
        <v>10207</v>
      </c>
      <c r="G14">
        <v>167509003</v>
      </c>
      <c r="H14">
        <v>6.1</v>
      </c>
      <c r="I14">
        <v>5.9</v>
      </c>
      <c r="J14" s="3" t="str">
        <f t="shared" si="0"/>
        <v>2022Female</v>
      </c>
    </row>
    <row r="15" spans="1:10" x14ac:dyDescent="0.35">
      <c r="B15" t="s">
        <v>229</v>
      </c>
      <c r="C15">
        <v>2022</v>
      </c>
      <c r="D15" t="s">
        <v>13</v>
      </c>
      <c r="E15" t="s">
        <v>14</v>
      </c>
      <c r="F15">
        <v>39284</v>
      </c>
      <c r="G15">
        <v>164384742</v>
      </c>
      <c r="H15">
        <v>23.9</v>
      </c>
      <c r="I15">
        <v>23.3</v>
      </c>
      <c r="J15" s="3" t="str">
        <f t="shared" si="0"/>
        <v>2022Male</v>
      </c>
    </row>
    <row r="16" spans="1:10" x14ac:dyDescent="0.35">
      <c r="A16" t="s">
        <v>225</v>
      </c>
      <c r="B16" t="s">
        <v>229</v>
      </c>
      <c r="C16">
        <v>2022</v>
      </c>
      <c r="F16">
        <v>49491</v>
      </c>
      <c r="G16">
        <v>331893745</v>
      </c>
      <c r="H16">
        <v>14.9</v>
      </c>
      <c r="I16">
        <v>14.4</v>
      </c>
      <c r="J16" s="3" t="str">
        <f t="shared" si="0"/>
        <v>2022</v>
      </c>
    </row>
    <row r="17" spans="1:10" x14ac:dyDescent="0.35">
      <c r="B17" t="s">
        <v>230</v>
      </c>
      <c r="C17">
        <v>2023</v>
      </c>
      <c r="D17" t="s">
        <v>11</v>
      </c>
      <c r="E17" t="s">
        <v>12</v>
      </c>
      <c r="F17">
        <v>3937</v>
      </c>
      <c r="G17">
        <v>167509003</v>
      </c>
      <c r="H17">
        <v>2.4</v>
      </c>
      <c r="I17">
        <v>2.2999999999999998</v>
      </c>
      <c r="J17" s="3" t="str">
        <f t="shared" si="0"/>
        <v>2023Female</v>
      </c>
    </row>
    <row r="18" spans="1:10" x14ac:dyDescent="0.35">
      <c r="B18" t="s">
        <v>230</v>
      </c>
      <c r="C18">
        <v>2023</v>
      </c>
      <c r="D18" t="s">
        <v>13</v>
      </c>
      <c r="E18" t="s">
        <v>14</v>
      </c>
      <c r="F18">
        <v>14844</v>
      </c>
      <c r="G18">
        <v>164384742</v>
      </c>
      <c r="H18">
        <v>9</v>
      </c>
      <c r="I18">
        <v>8.8000000000000007</v>
      </c>
      <c r="J18" s="3" t="str">
        <f t="shared" si="0"/>
        <v>2023Male</v>
      </c>
    </row>
    <row r="19" spans="1:10" x14ac:dyDescent="0.35">
      <c r="A19" t="s">
        <v>225</v>
      </c>
      <c r="B19" t="s">
        <v>230</v>
      </c>
      <c r="C19">
        <v>2023</v>
      </c>
      <c r="F19">
        <v>18781</v>
      </c>
      <c r="G19">
        <v>331893745</v>
      </c>
      <c r="H19">
        <v>5.7</v>
      </c>
      <c r="I19">
        <v>5.5</v>
      </c>
      <c r="J19" s="3" t="str">
        <f t="shared" si="0"/>
        <v>2023</v>
      </c>
    </row>
    <row r="20" spans="1:10" x14ac:dyDescent="0.35">
      <c r="A20" t="s">
        <v>225</v>
      </c>
      <c r="F20">
        <v>258289</v>
      </c>
      <c r="G20">
        <v>1980572315</v>
      </c>
      <c r="H20">
        <v>13</v>
      </c>
      <c r="I20">
        <v>12.6</v>
      </c>
      <c r="J20" s="3" t="str">
        <f t="shared" si="0"/>
        <v/>
      </c>
    </row>
    <row r="21" spans="1:10" x14ac:dyDescent="0.35">
      <c r="A21" t="s">
        <v>34</v>
      </c>
    </row>
    <row r="22" spans="1:10" x14ac:dyDescent="0.35">
      <c r="A22" t="s">
        <v>231</v>
      </c>
    </row>
    <row r="23" spans="1:10" x14ac:dyDescent="0.35">
      <c r="A23" t="s">
        <v>36</v>
      </c>
    </row>
    <row r="24" spans="1:10" x14ac:dyDescent="0.35">
      <c r="A24" t="s">
        <v>224</v>
      </c>
    </row>
    <row r="25" spans="1:10" x14ac:dyDescent="0.35">
      <c r="A25" t="s">
        <v>91</v>
      </c>
    </row>
    <row r="26" spans="1:10" x14ac:dyDescent="0.35">
      <c r="A26" t="s">
        <v>223</v>
      </c>
    </row>
    <row r="27" spans="1:10" x14ac:dyDescent="0.35">
      <c r="A27" t="s">
        <v>40</v>
      </c>
    </row>
    <row r="28" spans="1:10" x14ac:dyDescent="0.35">
      <c r="A28" t="s">
        <v>41</v>
      </c>
    </row>
    <row r="29" spans="1:10" x14ac:dyDescent="0.35">
      <c r="A29" t="s">
        <v>92</v>
      </c>
    </row>
    <row r="30" spans="1:10" x14ac:dyDescent="0.35">
      <c r="A30" t="s">
        <v>42</v>
      </c>
    </row>
    <row r="31" spans="1:10" x14ac:dyDescent="0.35">
      <c r="A31" t="s">
        <v>43</v>
      </c>
    </row>
    <row r="32" spans="1:10" x14ac:dyDescent="0.35">
      <c r="A32" t="s">
        <v>34</v>
      </c>
    </row>
    <row r="33" spans="1:1" x14ac:dyDescent="0.35">
      <c r="A33" t="s">
        <v>222</v>
      </c>
    </row>
    <row r="34" spans="1:1" x14ac:dyDescent="0.35">
      <c r="A34" t="s">
        <v>34</v>
      </c>
    </row>
    <row r="35" spans="1:1" x14ac:dyDescent="0.35">
      <c r="A35" t="s">
        <v>232</v>
      </c>
    </row>
    <row r="36" spans="1:1" x14ac:dyDescent="0.35">
      <c r="A36" t="s">
        <v>34</v>
      </c>
    </row>
    <row r="37" spans="1:1" x14ac:dyDescent="0.35">
      <c r="A37" t="s">
        <v>221</v>
      </c>
    </row>
    <row r="38" spans="1:1" x14ac:dyDescent="0.35">
      <c r="A38" t="s">
        <v>233</v>
      </c>
    </row>
    <row r="39" spans="1:1" x14ac:dyDescent="0.35">
      <c r="A39" t="s">
        <v>234</v>
      </c>
    </row>
    <row r="40" spans="1:1" x14ac:dyDescent="0.35">
      <c r="A40" t="s">
        <v>235</v>
      </c>
    </row>
    <row r="41" spans="1:1" x14ac:dyDescent="0.35">
      <c r="A41" t="s">
        <v>236</v>
      </c>
    </row>
    <row r="42" spans="1:1" x14ac:dyDescent="0.35">
      <c r="A42" t="s">
        <v>34</v>
      </c>
    </row>
    <row r="43" spans="1:1" x14ac:dyDescent="0.35">
      <c r="A43" t="s">
        <v>52</v>
      </c>
    </row>
    <row r="44" spans="1:1" x14ac:dyDescent="0.35">
      <c r="A44" t="s">
        <v>220</v>
      </c>
    </row>
    <row r="45" spans="1:1" x14ac:dyDescent="0.35">
      <c r="A45" t="s">
        <v>219</v>
      </c>
    </row>
    <row r="46" spans="1:1" x14ac:dyDescent="0.35">
      <c r="A46" t="s">
        <v>147</v>
      </c>
    </row>
    <row r="47" spans="1:1" x14ac:dyDescent="0.35">
      <c r="A47" t="s">
        <v>218</v>
      </c>
    </row>
    <row r="48" spans="1:1" x14ac:dyDescent="0.35">
      <c r="A48" t="s">
        <v>217</v>
      </c>
    </row>
    <row r="49" spans="1:1" x14ac:dyDescent="0.35">
      <c r="A49" t="s">
        <v>237</v>
      </c>
    </row>
    <row r="50" spans="1:1" x14ac:dyDescent="0.35">
      <c r="A50" t="s">
        <v>238</v>
      </c>
    </row>
    <row r="51" spans="1:1" x14ac:dyDescent="0.35">
      <c r="A51" t="s">
        <v>239</v>
      </c>
    </row>
    <row r="52" spans="1:1" x14ac:dyDescent="0.35">
      <c r="A52" t="s">
        <v>240</v>
      </c>
    </row>
    <row r="53" spans="1:1" x14ac:dyDescent="0.35">
      <c r="A53" t="s">
        <v>241</v>
      </c>
    </row>
    <row r="54" spans="1:1" x14ac:dyDescent="0.35">
      <c r="A54" t="s">
        <v>242</v>
      </c>
    </row>
    <row r="55" spans="1:1" x14ac:dyDescent="0.35">
      <c r="A55" t="s">
        <v>243</v>
      </c>
    </row>
    <row r="56" spans="1:1" x14ac:dyDescent="0.35">
      <c r="A56" t="s">
        <v>244</v>
      </c>
    </row>
    <row r="57" spans="1:1" x14ac:dyDescent="0.35">
      <c r="A57" t="s">
        <v>245</v>
      </c>
    </row>
    <row r="58" spans="1:1" x14ac:dyDescent="0.35">
      <c r="A58" t="s">
        <v>216</v>
      </c>
    </row>
    <row r="59" spans="1:1" x14ac:dyDescent="0.35">
      <c r="A59" t="s">
        <v>215</v>
      </c>
    </row>
    <row r="60" spans="1:1" x14ac:dyDescent="0.35">
      <c r="A60" t="s">
        <v>214</v>
      </c>
    </row>
    <row r="61" spans="1:1" x14ac:dyDescent="0.35">
      <c r="A61" t="s">
        <v>213</v>
      </c>
    </row>
    <row r="62" spans="1:1" x14ac:dyDescent="0.35">
      <c r="A62" t="s">
        <v>212</v>
      </c>
    </row>
    <row r="63" spans="1:1" x14ac:dyDescent="0.35">
      <c r="A63" t="s">
        <v>211</v>
      </c>
    </row>
    <row r="64" spans="1:1" x14ac:dyDescent="0.35">
      <c r="A64" t="s">
        <v>210</v>
      </c>
    </row>
    <row r="65" spans="1:1" x14ac:dyDescent="0.35">
      <c r="A65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A577-6835-470F-BFAC-9C5B415DE957}">
  <dimension ref="A1:J60"/>
  <sheetViews>
    <sheetView workbookViewId="0">
      <selection activeCell="I15" sqref="I15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155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1380736</v>
      </c>
      <c r="G2">
        <v>166038755</v>
      </c>
      <c r="H2">
        <v>831.6</v>
      </c>
      <c r="I2">
        <v>611.29999999999995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1458469</v>
      </c>
      <c r="G3">
        <v>161128679</v>
      </c>
      <c r="H3">
        <v>905.2</v>
      </c>
      <c r="I3">
        <v>855.5</v>
      </c>
      <c r="J3" s="3" t="str">
        <f t="shared" ref="J3:J20" si="0">C3&amp;D3</f>
        <v>2018Male</v>
      </c>
    </row>
    <row r="4" spans="1:10" x14ac:dyDescent="0.35">
      <c r="A4" t="s">
        <v>225</v>
      </c>
      <c r="B4">
        <v>2018</v>
      </c>
      <c r="C4">
        <v>2018</v>
      </c>
      <c r="F4">
        <v>2839205</v>
      </c>
      <c r="G4">
        <v>327167434</v>
      </c>
      <c r="H4">
        <v>867.8</v>
      </c>
      <c r="I4">
        <v>723.6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1381015</v>
      </c>
      <c r="G5">
        <v>166582199</v>
      </c>
      <c r="H5">
        <v>829</v>
      </c>
      <c r="I5">
        <v>602.70000000000005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1473823</v>
      </c>
      <c r="G6">
        <v>161657324</v>
      </c>
      <c r="H6">
        <v>911.7</v>
      </c>
      <c r="I6">
        <v>846.7</v>
      </c>
      <c r="J6" s="3" t="str">
        <f t="shared" si="0"/>
        <v>2019Male</v>
      </c>
    </row>
    <row r="7" spans="1:10" x14ac:dyDescent="0.35">
      <c r="A7" t="s">
        <v>225</v>
      </c>
      <c r="B7">
        <v>2019</v>
      </c>
      <c r="C7">
        <v>2019</v>
      </c>
      <c r="F7">
        <v>2854838</v>
      </c>
      <c r="G7">
        <v>328239523</v>
      </c>
      <c r="H7">
        <v>869.7</v>
      </c>
      <c r="I7">
        <v>715.2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1613845</v>
      </c>
      <c r="G8">
        <v>167227921</v>
      </c>
      <c r="H8">
        <v>965.1</v>
      </c>
      <c r="I8">
        <v>695.1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1769884</v>
      </c>
      <c r="G9">
        <v>162256202</v>
      </c>
      <c r="H9">
        <v>1090.8</v>
      </c>
      <c r="I9">
        <v>998.3</v>
      </c>
      <c r="J9" s="3" t="str">
        <f t="shared" si="0"/>
        <v>2020Male</v>
      </c>
    </row>
    <row r="10" spans="1:10" x14ac:dyDescent="0.35">
      <c r="A10" t="s">
        <v>225</v>
      </c>
      <c r="B10">
        <v>2020</v>
      </c>
      <c r="C10">
        <v>2020</v>
      </c>
      <c r="F10">
        <v>3383729</v>
      </c>
      <c r="G10">
        <v>329484123</v>
      </c>
      <c r="H10">
        <v>1027</v>
      </c>
      <c r="I10">
        <v>835.4</v>
      </c>
      <c r="J10" s="3" t="str">
        <f t="shared" si="0"/>
        <v>2020</v>
      </c>
    </row>
    <row r="11" spans="1:10" x14ac:dyDescent="0.35">
      <c r="B11">
        <v>2021</v>
      </c>
      <c r="C11">
        <v>2021</v>
      </c>
      <c r="D11" t="s">
        <v>11</v>
      </c>
      <c r="E11" t="s">
        <v>12</v>
      </c>
      <c r="F11">
        <v>1626123</v>
      </c>
      <c r="G11">
        <v>167509003</v>
      </c>
      <c r="H11">
        <v>970.8</v>
      </c>
      <c r="I11">
        <v>733.3</v>
      </c>
      <c r="J11" s="3" t="str">
        <f t="shared" si="0"/>
        <v>2021Female</v>
      </c>
    </row>
    <row r="12" spans="1:10" x14ac:dyDescent="0.35">
      <c r="B12">
        <v>2021</v>
      </c>
      <c r="C12">
        <v>2021</v>
      </c>
      <c r="D12" t="s">
        <v>13</v>
      </c>
      <c r="E12" t="s">
        <v>14</v>
      </c>
      <c r="F12">
        <v>1838108</v>
      </c>
      <c r="G12">
        <v>164384742</v>
      </c>
      <c r="H12">
        <v>1118.2</v>
      </c>
      <c r="I12">
        <v>1048</v>
      </c>
      <c r="J12" s="3" t="str">
        <f t="shared" si="0"/>
        <v>2021Male</v>
      </c>
    </row>
    <row r="13" spans="1:10" x14ac:dyDescent="0.35">
      <c r="A13" t="s">
        <v>225</v>
      </c>
      <c r="B13">
        <v>2021</v>
      </c>
      <c r="C13">
        <v>2021</v>
      </c>
      <c r="F13">
        <v>3464231</v>
      </c>
      <c r="G13">
        <v>331893745</v>
      </c>
      <c r="H13">
        <v>1043.8</v>
      </c>
      <c r="I13">
        <v>879.7</v>
      </c>
      <c r="J13" s="3" t="str">
        <f t="shared" si="0"/>
        <v>2021</v>
      </c>
    </row>
    <row r="14" spans="1:10" x14ac:dyDescent="0.35">
      <c r="B14" t="s">
        <v>229</v>
      </c>
      <c r="C14">
        <v>2022</v>
      </c>
      <c r="D14" t="s">
        <v>11</v>
      </c>
      <c r="E14" t="s">
        <v>12</v>
      </c>
      <c r="F14">
        <v>1560450</v>
      </c>
      <c r="G14">
        <v>167509003</v>
      </c>
      <c r="H14">
        <v>931.6</v>
      </c>
      <c r="I14">
        <v>702.1</v>
      </c>
      <c r="J14" s="3" t="str">
        <f t="shared" si="0"/>
        <v>2022Female</v>
      </c>
    </row>
    <row r="15" spans="1:10" x14ac:dyDescent="0.35">
      <c r="B15" t="s">
        <v>229</v>
      </c>
      <c r="C15">
        <v>2022</v>
      </c>
      <c r="D15" t="s">
        <v>13</v>
      </c>
      <c r="E15" t="s">
        <v>14</v>
      </c>
      <c r="F15">
        <v>1719078</v>
      </c>
      <c r="G15">
        <v>164384742</v>
      </c>
      <c r="H15">
        <v>1045.8</v>
      </c>
      <c r="I15">
        <v>986.8</v>
      </c>
      <c r="J15" s="3" t="str">
        <f t="shared" si="0"/>
        <v>2022Male</v>
      </c>
    </row>
    <row r="16" spans="1:10" x14ac:dyDescent="0.35">
      <c r="A16" t="s">
        <v>225</v>
      </c>
      <c r="B16" t="s">
        <v>229</v>
      </c>
      <c r="C16">
        <v>2022</v>
      </c>
      <c r="F16">
        <v>3279528</v>
      </c>
      <c r="G16">
        <v>331893745</v>
      </c>
      <c r="H16">
        <v>988.1</v>
      </c>
      <c r="I16">
        <v>834.3</v>
      </c>
      <c r="J16" s="3" t="str">
        <f t="shared" si="0"/>
        <v>2022</v>
      </c>
    </row>
    <row r="17" spans="1:10" x14ac:dyDescent="0.35">
      <c r="B17" t="s">
        <v>230</v>
      </c>
      <c r="C17">
        <v>2023</v>
      </c>
      <c r="D17" t="s">
        <v>11</v>
      </c>
      <c r="E17" t="s">
        <v>12</v>
      </c>
      <c r="F17">
        <v>1231668</v>
      </c>
      <c r="G17">
        <v>167509003</v>
      </c>
      <c r="H17">
        <v>735.3</v>
      </c>
      <c r="I17">
        <v>553.9</v>
      </c>
      <c r="J17" s="3" t="str">
        <f t="shared" si="0"/>
        <v>2023Female</v>
      </c>
    </row>
    <row r="18" spans="1:10" x14ac:dyDescent="0.35">
      <c r="B18" t="s">
        <v>230</v>
      </c>
      <c r="C18">
        <v>2023</v>
      </c>
      <c r="D18" t="s">
        <v>13</v>
      </c>
      <c r="E18" t="s">
        <v>14</v>
      </c>
      <c r="F18">
        <v>1347391</v>
      </c>
      <c r="G18">
        <v>164384742</v>
      </c>
      <c r="H18">
        <v>819.7</v>
      </c>
      <c r="I18">
        <v>775.6</v>
      </c>
      <c r="J18" s="3" t="str">
        <f t="shared" si="0"/>
        <v>2023Male</v>
      </c>
    </row>
    <row r="19" spans="1:10" x14ac:dyDescent="0.35">
      <c r="A19" t="s">
        <v>225</v>
      </c>
      <c r="B19" t="s">
        <v>230</v>
      </c>
      <c r="C19">
        <v>2023</v>
      </c>
      <c r="F19">
        <v>2579059</v>
      </c>
      <c r="G19">
        <v>331893745</v>
      </c>
      <c r="H19">
        <v>777.1</v>
      </c>
      <c r="I19">
        <v>656.7</v>
      </c>
      <c r="J19" s="3" t="str">
        <f t="shared" si="0"/>
        <v>2023</v>
      </c>
    </row>
    <row r="20" spans="1:10" x14ac:dyDescent="0.35">
      <c r="A20" t="s">
        <v>225</v>
      </c>
      <c r="F20">
        <v>18400590</v>
      </c>
      <c r="G20">
        <v>1980572315</v>
      </c>
      <c r="H20">
        <v>929.1</v>
      </c>
      <c r="I20">
        <v>774.3</v>
      </c>
      <c r="J20" s="3" t="str">
        <f t="shared" si="0"/>
        <v/>
      </c>
    </row>
    <row r="21" spans="1:10" x14ac:dyDescent="0.35">
      <c r="A21" t="s">
        <v>34</v>
      </c>
    </row>
    <row r="22" spans="1:10" x14ac:dyDescent="0.35">
      <c r="A22" t="s">
        <v>231</v>
      </c>
    </row>
    <row r="23" spans="1:10" x14ac:dyDescent="0.35">
      <c r="A23" t="s">
        <v>36</v>
      </c>
    </row>
    <row r="24" spans="1:10" x14ac:dyDescent="0.35">
      <c r="A24" t="s">
        <v>91</v>
      </c>
    </row>
    <row r="25" spans="1:10" x14ac:dyDescent="0.35">
      <c r="A25" t="s">
        <v>223</v>
      </c>
    </row>
    <row r="26" spans="1:10" x14ac:dyDescent="0.35">
      <c r="A26" t="s">
        <v>40</v>
      </c>
    </row>
    <row r="27" spans="1:10" x14ac:dyDescent="0.35">
      <c r="A27" t="s">
        <v>41</v>
      </c>
    </row>
    <row r="28" spans="1:10" x14ac:dyDescent="0.35">
      <c r="A28" t="s">
        <v>92</v>
      </c>
    </row>
    <row r="29" spans="1:10" x14ac:dyDescent="0.35">
      <c r="A29" t="s">
        <v>42</v>
      </c>
    </row>
    <row r="30" spans="1:10" x14ac:dyDescent="0.35">
      <c r="A30" t="s">
        <v>43</v>
      </c>
    </row>
    <row r="31" spans="1:10" x14ac:dyDescent="0.35">
      <c r="A31" t="s">
        <v>34</v>
      </c>
    </row>
    <row r="32" spans="1:10" x14ac:dyDescent="0.35">
      <c r="A32" t="s">
        <v>222</v>
      </c>
    </row>
    <row r="33" spans="1:1" x14ac:dyDescent="0.35">
      <c r="A33" t="s">
        <v>34</v>
      </c>
    </row>
    <row r="34" spans="1:1" x14ac:dyDescent="0.35">
      <c r="A34" t="s">
        <v>247</v>
      </c>
    </row>
    <row r="35" spans="1:1" x14ac:dyDescent="0.35">
      <c r="A35" t="s">
        <v>34</v>
      </c>
    </row>
    <row r="36" spans="1:1" x14ac:dyDescent="0.35">
      <c r="A36" t="s">
        <v>221</v>
      </c>
    </row>
    <row r="37" spans="1:1" x14ac:dyDescent="0.35">
      <c r="A37" t="s">
        <v>233</v>
      </c>
    </row>
    <row r="38" spans="1:1" x14ac:dyDescent="0.35">
      <c r="A38" t="s">
        <v>234</v>
      </c>
    </row>
    <row r="39" spans="1:1" x14ac:dyDescent="0.35">
      <c r="A39" t="s">
        <v>248</v>
      </c>
    </row>
    <row r="40" spans="1:1" x14ac:dyDescent="0.35">
      <c r="A40" t="s">
        <v>236</v>
      </c>
    </row>
    <row r="41" spans="1:1" x14ac:dyDescent="0.35">
      <c r="A41" t="s">
        <v>34</v>
      </c>
    </row>
    <row r="42" spans="1:1" x14ac:dyDescent="0.35">
      <c r="A42" t="s">
        <v>52</v>
      </c>
    </row>
    <row r="43" spans="1:1" x14ac:dyDescent="0.35">
      <c r="A43" t="s">
        <v>220</v>
      </c>
    </row>
    <row r="44" spans="1:1" x14ac:dyDescent="0.35">
      <c r="A44" t="s">
        <v>219</v>
      </c>
    </row>
    <row r="45" spans="1:1" x14ac:dyDescent="0.35">
      <c r="A45" t="s">
        <v>147</v>
      </c>
    </row>
    <row r="46" spans="1:1" x14ac:dyDescent="0.35">
      <c r="A46" t="s">
        <v>218</v>
      </c>
    </row>
    <row r="47" spans="1:1" x14ac:dyDescent="0.35">
      <c r="A47" t="s">
        <v>217</v>
      </c>
    </row>
    <row r="48" spans="1:1" x14ac:dyDescent="0.35">
      <c r="A48" t="s">
        <v>237</v>
      </c>
    </row>
    <row r="49" spans="1:1" x14ac:dyDescent="0.35">
      <c r="A49" t="s">
        <v>238</v>
      </c>
    </row>
    <row r="50" spans="1:1" x14ac:dyDescent="0.35">
      <c r="A50" t="s">
        <v>239</v>
      </c>
    </row>
    <row r="51" spans="1:1" x14ac:dyDescent="0.35">
      <c r="A51" t="s">
        <v>240</v>
      </c>
    </row>
    <row r="52" spans="1:1" x14ac:dyDescent="0.35">
      <c r="A52" t="s">
        <v>241</v>
      </c>
    </row>
    <row r="53" spans="1:1" x14ac:dyDescent="0.35">
      <c r="A53" t="s">
        <v>242</v>
      </c>
    </row>
    <row r="54" spans="1:1" x14ac:dyDescent="0.35">
      <c r="A54" t="s">
        <v>243</v>
      </c>
    </row>
    <row r="55" spans="1:1" x14ac:dyDescent="0.35">
      <c r="A55" t="s">
        <v>244</v>
      </c>
    </row>
    <row r="56" spans="1:1" x14ac:dyDescent="0.35">
      <c r="A56" t="s">
        <v>245</v>
      </c>
    </row>
    <row r="57" spans="1:1" x14ac:dyDescent="0.35">
      <c r="A57" t="s">
        <v>216</v>
      </c>
    </row>
    <row r="58" spans="1:1" x14ac:dyDescent="0.35">
      <c r="A58" t="s">
        <v>215</v>
      </c>
    </row>
    <row r="59" spans="1:1" x14ac:dyDescent="0.35">
      <c r="A59" t="s">
        <v>214</v>
      </c>
    </row>
    <row r="60" spans="1:1" x14ac:dyDescent="0.35">
      <c r="A60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956A-030B-4C00-98F0-1D7AA1995379}">
  <dimension ref="A1:G49"/>
  <sheetViews>
    <sheetView workbookViewId="0">
      <selection activeCell="F6" sqref="F6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</row>
    <row r="2" spans="1:7" x14ac:dyDescent="0.35">
      <c r="B2">
        <v>2018</v>
      </c>
      <c r="C2">
        <v>2018</v>
      </c>
      <c r="D2">
        <v>31489</v>
      </c>
      <c r="E2">
        <v>161128679</v>
      </c>
      <c r="F2">
        <v>19.5</v>
      </c>
      <c r="G2">
        <v>18.8</v>
      </c>
    </row>
    <row r="3" spans="1:7" x14ac:dyDescent="0.35">
      <c r="B3">
        <v>2019</v>
      </c>
      <c r="C3">
        <v>2019</v>
      </c>
      <c r="D3">
        <v>31638</v>
      </c>
      <c r="E3">
        <v>161657324</v>
      </c>
      <c r="F3">
        <v>19.600000000000001</v>
      </c>
      <c r="G3">
        <v>18.3</v>
      </c>
    </row>
    <row r="4" spans="1:7" x14ac:dyDescent="0.35">
      <c r="B4">
        <v>2020</v>
      </c>
      <c r="C4">
        <v>2020</v>
      </c>
      <c r="D4">
        <v>32707</v>
      </c>
      <c r="E4">
        <v>162256202</v>
      </c>
      <c r="F4">
        <v>20.2</v>
      </c>
      <c r="G4">
        <v>18.5</v>
      </c>
    </row>
    <row r="5" spans="1:7" x14ac:dyDescent="0.35">
      <c r="B5">
        <v>2021</v>
      </c>
      <c r="C5">
        <v>2021</v>
      </c>
      <c r="D5">
        <v>32563</v>
      </c>
      <c r="E5">
        <v>164384742</v>
      </c>
      <c r="F5">
        <v>19.8</v>
      </c>
      <c r="G5">
        <v>19</v>
      </c>
    </row>
    <row r="6" spans="1:7" x14ac:dyDescent="0.35">
      <c r="B6" t="s">
        <v>229</v>
      </c>
      <c r="C6">
        <v>2022</v>
      </c>
      <c r="D6">
        <v>33360</v>
      </c>
      <c r="E6">
        <v>164384742</v>
      </c>
      <c r="F6">
        <v>20.3</v>
      </c>
      <c r="G6">
        <v>19.399999999999999</v>
      </c>
    </row>
    <row r="7" spans="1:7" x14ac:dyDescent="0.35">
      <c r="B7" t="s">
        <v>230</v>
      </c>
      <c r="C7">
        <v>2023</v>
      </c>
      <c r="D7">
        <v>26503</v>
      </c>
      <c r="E7">
        <v>164384742</v>
      </c>
      <c r="F7">
        <v>16.100000000000001</v>
      </c>
      <c r="G7">
        <v>15.5</v>
      </c>
    </row>
    <row r="8" spans="1:7" x14ac:dyDescent="0.35">
      <c r="A8" t="s">
        <v>225</v>
      </c>
      <c r="D8">
        <v>188260</v>
      </c>
      <c r="E8">
        <v>978196431</v>
      </c>
      <c r="F8">
        <v>19.2</v>
      </c>
      <c r="G8">
        <v>18.2</v>
      </c>
    </row>
    <row r="9" spans="1:7" x14ac:dyDescent="0.35">
      <c r="A9" t="s">
        <v>34</v>
      </c>
    </row>
    <row r="10" spans="1:7" x14ac:dyDescent="0.35">
      <c r="A10" t="s">
        <v>231</v>
      </c>
    </row>
    <row r="11" spans="1:7" x14ac:dyDescent="0.35">
      <c r="A11" t="s">
        <v>36</v>
      </c>
    </row>
    <row r="12" spans="1:7" x14ac:dyDescent="0.35">
      <c r="A12" t="s">
        <v>250</v>
      </c>
    </row>
    <row r="13" spans="1:7" x14ac:dyDescent="0.35">
      <c r="A13" t="s">
        <v>251</v>
      </c>
    </row>
    <row r="14" spans="1:7" x14ac:dyDescent="0.35">
      <c r="A14" t="s">
        <v>252</v>
      </c>
    </row>
    <row r="15" spans="1:7" x14ac:dyDescent="0.35">
      <c r="A15" t="s">
        <v>223</v>
      </c>
    </row>
    <row r="16" spans="1:7" x14ac:dyDescent="0.35">
      <c r="A16" t="s">
        <v>40</v>
      </c>
    </row>
    <row r="17" spans="1:1" x14ac:dyDescent="0.35">
      <c r="A17" t="s">
        <v>41</v>
      </c>
    </row>
    <row r="18" spans="1:1" x14ac:dyDescent="0.35">
      <c r="A18" t="s">
        <v>92</v>
      </c>
    </row>
    <row r="19" spans="1:1" x14ac:dyDescent="0.35">
      <c r="A19" t="s">
        <v>42</v>
      </c>
    </row>
    <row r="20" spans="1:1" x14ac:dyDescent="0.35">
      <c r="A20" t="s">
        <v>43</v>
      </c>
    </row>
    <row r="21" spans="1:1" x14ac:dyDescent="0.35">
      <c r="A21" t="s">
        <v>34</v>
      </c>
    </row>
    <row r="22" spans="1:1" x14ac:dyDescent="0.35">
      <c r="A22" t="s">
        <v>222</v>
      </c>
    </row>
    <row r="23" spans="1:1" x14ac:dyDescent="0.35">
      <c r="A23" t="s">
        <v>34</v>
      </c>
    </row>
    <row r="24" spans="1:1" x14ac:dyDescent="0.35">
      <c r="A24" t="s">
        <v>253</v>
      </c>
    </row>
    <row r="25" spans="1:1" x14ac:dyDescent="0.35">
      <c r="A25" t="s">
        <v>34</v>
      </c>
    </row>
    <row r="26" spans="1:1" x14ac:dyDescent="0.35">
      <c r="A26" t="s">
        <v>221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254</v>
      </c>
    </row>
    <row r="30" spans="1:1" x14ac:dyDescent="0.35">
      <c r="A30" t="s">
        <v>34</v>
      </c>
    </row>
    <row r="31" spans="1:1" x14ac:dyDescent="0.35">
      <c r="A31" t="s">
        <v>52</v>
      </c>
    </row>
    <row r="32" spans="1:1" x14ac:dyDescent="0.35">
      <c r="A32" t="s">
        <v>220</v>
      </c>
    </row>
    <row r="33" spans="1:1" x14ac:dyDescent="0.35">
      <c r="A33" t="s">
        <v>219</v>
      </c>
    </row>
    <row r="34" spans="1:1" x14ac:dyDescent="0.35">
      <c r="A34" t="s">
        <v>147</v>
      </c>
    </row>
    <row r="35" spans="1:1" x14ac:dyDescent="0.35">
      <c r="A35" t="s">
        <v>218</v>
      </c>
    </row>
    <row r="36" spans="1:1" x14ac:dyDescent="0.35">
      <c r="A36" t="s">
        <v>217</v>
      </c>
    </row>
    <row r="37" spans="1:1" x14ac:dyDescent="0.35">
      <c r="A37" t="s">
        <v>237</v>
      </c>
    </row>
    <row r="38" spans="1:1" x14ac:dyDescent="0.35">
      <c r="A38" t="s">
        <v>238</v>
      </c>
    </row>
    <row r="39" spans="1:1" x14ac:dyDescent="0.35">
      <c r="A39" t="s">
        <v>239</v>
      </c>
    </row>
    <row r="40" spans="1:1" x14ac:dyDescent="0.35">
      <c r="A40" t="s">
        <v>240</v>
      </c>
    </row>
    <row r="41" spans="1:1" x14ac:dyDescent="0.35">
      <c r="A41" t="s">
        <v>241</v>
      </c>
    </row>
    <row r="42" spans="1:1" x14ac:dyDescent="0.35">
      <c r="A42" t="s">
        <v>242</v>
      </c>
    </row>
    <row r="43" spans="1:1" x14ac:dyDescent="0.35">
      <c r="A43" t="s">
        <v>243</v>
      </c>
    </row>
    <row r="44" spans="1:1" x14ac:dyDescent="0.35">
      <c r="A44" t="s">
        <v>244</v>
      </c>
    </row>
    <row r="45" spans="1:1" x14ac:dyDescent="0.35">
      <c r="A45" t="s">
        <v>245</v>
      </c>
    </row>
    <row r="46" spans="1:1" x14ac:dyDescent="0.35">
      <c r="A46" t="s">
        <v>216</v>
      </c>
    </row>
    <row r="47" spans="1:1" x14ac:dyDescent="0.35">
      <c r="A47" t="s">
        <v>215</v>
      </c>
    </row>
    <row r="48" spans="1:1" x14ac:dyDescent="0.35">
      <c r="A48" t="s">
        <v>214</v>
      </c>
    </row>
    <row r="49" spans="1:1" x14ac:dyDescent="0.35">
      <c r="A49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F7AF-3748-4D71-96AB-852A3B7328BC}">
  <dimension ref="A1:T247"/>
  <sheetViews>
    <sheetView workbookViewId="0">
      <selection activeCell="F6" sqref="F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7</v>
      </c>
      <c r="R1" t="s">
        <v>8</v>
      </c>
      <c r="S1" t="s">
        <v>9</v>
      </c>
      <c r="T1" t="s">
        <v>155</v>
      </c>
    </row>
    <row r="2" spans="1:20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  <c r="H2" s="11">
        <v>5.0999999999999997E-2</v>
      </c>
      <c r="M2">
        <v>1999</v>
      </c>
      <c r="N2">
        <v>1999</v>
      </c>
      <c r="O2" t="s">
        <v>167</v>
      </c>
      <c r="P2">
        <v>1</v>
      </c>
      <c r="Q2">
        <v>1</v>
      </c>
      <c r="R2">
        <v>1943639</v>
      </c>
      <c r="S2" t="s">
        <v>257</v>
      </c>
      <c r="T2" s="12" t="str">
        <f>M2&amp;O2</f>
        <v>1999&lt; 1 year</v>
      </c>
    </row>
    <row r="3" spans="1:20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  <c r="H3" s="11">
        <v>0.05</v>
      </c>
      <c r="M3">
        <v>1999</v>
      </c>
      <c r="N3">
        <v>1999</v>
      </c>
      <c r="O3" t="s">
        <v>15</v>
      </c>
      <c r="P3" t="s">
        <v>16</v>
      </c>
      <c r="Q3">
        <v>1</v>
      </c>
      <c r="R3">
        <v>19815847</v>
      </c>
      <c r="S3" t="s">
        <v>257</v>
      </c>
      <c r="T3" s="12" t="str">
        <f t="shared" ref="T3:T66" si="0">M3&amp;O3</f>
        <v>199915-24 years</v>
      </c>
    </row>
    <row r="4" spans="1:20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  <c r="H4" s="11">
        <v>0.05</v>
      </c>
      <c r="M4">
        <v>1999</v>
      </c>
      <c r="N4">
        <v>1999</v>
      </c>
      <c r="O4" t="s">
        <v>17</v>
      </c>
      <c r="P4" t="s">
        <v>18</v>
      </c>
      <c r="Q4">
        <v>2</v>
      </c>
      <c r="R4">
        <v>20233316</v>
      </c>
      <c r="S4" t="s">
        <v>257</v>
      </c>
      <c r="T4" s="12" t="str">
        <f t="shared" si="0"/>
        <v>199925-34 years</v>
      </c>
    </row>
    <row r="5" spans="1:20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  <c r="H5" s="11">
        <v>4.9000000000000002E-2</v>
      </c>
      <c r="M5">
        <v>1999</v>
      </c>
      <c r="N5">
        <v>1999</v>
      </c>
      <c r="O5" t="s">
        <v>19</v>
      </c>
      <c r="P5" t="s">
        <v>20</v>
      </c>
      <c r="Q5">
        <v>33</v>
      </c>
      <c r="R5">
        <v>22407073</v>
      </c>
      <c r="S5">
        <v>0.1</v>
      </c>
      <c r="T5" s="12" t="str">
        <f t="shared" si="0"/>
        <v>199935-44 years</v>
      </c>
    </row>
    <row r="6" spans="1:20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  <c r="H6" s="11">
        <v>4.8000000000000001E-2</v>
      </c>
      <c r="M6">
        <v>1999</v>
      </c>
      <c r="N6">
        <v>1999</v>
      </c>
      <c r="O6" t="s">
        <v>21</v>
      </c>
      <c r="P6" t="s">
        <v>22</v>
      </c>
      <c r="Q6">
        <v>374</v>
      </c>
      <c r="R6">
        <v>17945514</v>
      </c>
      <c r="S6">
        <v>2.1</v>
      </c>
      <c r="T6" s="12" t="str">
        <f t="shared" si="0"/>
        <v>199945-54 years</v>
      </c>
    </row>
    <row r="7" spans="1:20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  <c r="H7" s="11">
        <v>4.7E-2</v>
      </c>
      <c r="M7">
        <v>1999</v>
      </c>
      <c r="N7">
        <v>1999</v>
      </c>
      <c r="O7" t="s">
        <v>23</v>
      </c>
      <c r="P7" t="s">
        <v>24</v>
      </c>
      <c r="Q7">
        <v>1946</v>
      </c>
      <c r="R7">
        <v>11399263</v>
      </c>
      <c r="S7">
        <v>17.100000000000001</v>
      </c>
      <c r="T7" s="12" t="str">
        <f t="shared" si="0"/>
        <v>199955-64 years</v>
      </c>
    </row>
    <row r="8" spans="1:20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  <c r="H8" s="11">
        <v>4.7E-2</v>
      </c>
      <c r="M8">
        <v>1999</v>
      </c>
      <c r="N8">
        <v>1999</v>
      </c>
      <c r="O8" t="s">
        <v>25</v>
      </c>
      <c r="P8" t="s">
        <v>26</v>
      </c>
      <c r="Q8">
        <v>7316</v>
      </c>
      <c r="R8">
        <v>8293485</v>
      </c>
      <c r="S8">
        <v>88.2</v>
      </c>
      <c r="T8" s="12" t="str">
        <f t="shared" si="0"/>
        <v>199965-74 years</v>
      </c>
    </row>
    <row r="9" spans="1:20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  <c r="H9" s="11">
        <v>4.5999999999999999E-2</v>
      </c>
      <c r="M9">
        <v>1999</v>
      </c>
      <c r="N9">
        <v>1999</v>
      </c>
      <c r="O9" t="s">
        <v>27</v>
      </c>
      <c r="P9" t="s">
        <v>28</v>
      </c>
      <c r="Q9">
        <v>13435</v>
      </c>
      <c r="R9">
        <v>4813716</v>
      </c>
      <c r="S9">
        <v>279.10000000000002</v>
      </c>
      <c r="T9" s="12" t="str">
        <f t="shared" si="0"/>
        <v>199975-84 years</v>
      </c>
    </row>
    <row r="10" spans="1:20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  <c r="H10" s="11">
        <v>4.7E-2</v>
      </c>
      <c r="M10">
        <v>1999</v>
      </c>
      <c r="N10">
        <v>1999</v>
      </c>
      <c r="O10" t="s">
        <v>29</v>
      </c>
      <c r="P10" t="s">
        <v>30</v>
      </c>
      <c r="Q10">
        <v>8620</v>
      </c>
      <c r="R10">
        <v>1193310</v>
      </c>
      <c r="S10">
        <v>722.4</v>
      </c>
      <c r="T10" s="12" t="str">
        <f t="shared" si="0"/>
        <v>199985+ years</v>
      </c>
    </row>
    <row r="11" spans="1:20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  <c r="H11" s="11">
        <v>4.5999999999999999E-2</v>
      </c>
      <c r="M11">
        <v>1999</v>
      </c>
      <c r="N11">
        <v>1999</v>
      </c>
      <c r="O11" t="s">
        <v>31</v>
      </c>
      <c r="P11" t="s">
        <v>32</v>
      </c>
      <c r="Q11">
        <v>1</v>
      </c>
      <c r="R11" t="s">
        <v>33</v>
      </c>
      <c r="S11" t="s">
        <v>33</v>
      </c>
      <c r="T11" s="12" t="str">
        <f t="shared" si="0"/>
        <v>1999Not Stated</v>
      </c>
    </row>
    <row r="12" spans="1:20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  <c r="H12" s="11">
        <v>4.4999999999999998E-2</v>
      </c>
      <c r="M12">
        <v>2000</v>
      </c>
      <c r="N12">
        <v>2000</v>
      </c>
      <c r="O12" t="s">
        <v>17</v>
      </c>
      <c r="P12" t="s">
        <v>18</v>
      </c>
      <c r="Q12">
        <v>1</v>
      </c>
      <c r="R12">
        <v>20120529</v>
      </c>
      <c r="S12" t="s">
        <v>257</v>
      </c>
      <c r="T12" s="12" t="str">
        <f t="shared" si="0"/>
        <v>200025-34 years</v>
      </c>
    </row>
    <row r="13" spans="1:20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  <c r="H13" s="11">
        <v>4.5999999999999999E-2</v>
      </c>
      <c r="M13">
        <v>2000</v>
      </c>
      <c r="N13">
        <v>2000</v>
      </c>
      <c r="O13" t="s">
        <v>19</v>
      </c>
      <c r="P13" t="s">
        <v>20</v>
      </c>
      <c r="Q13">
        <v>25</v>
      </c>
      <c r="R13">
        <v>22447798</v>
      </c>
      <c r="S13">
        <v>0.1</v>
      </c>
      <c r="T13" s="12" t="str">
        <f t="shared" si="0"/>
        <v>200035-44 years</v>
      </c>
    </row>
    <row r="14" spans="1:20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  <c r="H14" s="11">
        <v>4.4999999999999998E-2</v>
      </c>
      <c r="M14">
        <v>2000</v>
      </c>
      <c r="N14">
        <v>2000</v>
      </c>
      <c r="O14" t="s">
        <v>21</v>
      </c>
      <c r="P14" t="s">
        <v>22</v>
      </c>
      <c r="Q14">
        <v>371</v>
      </c>
      <c r="R14">
        <v>18497230</v>
      </c>
      <c r="S14">
        <v>2</v>
      </c>
      <c r="T14" s="12" t="str">
        <f t="shared" si="0"/>
        <v>200045-54 years</v>
      </c>
    </row>
    <row r="15" spans="1:20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  <c r="H15" s="11">
        <v>4.3999999999999997E-2</v>
      </c>
      <c r="M15">
        <v>2000</v>
      </c>
      <c r="N15">
        <v>2000</v>
      </c>
      <c r="O15" t="s">
        <v>23</v>
      </c>
      <c r="P15" t="s">
        <v>24</v>
      </c>
      <c r="Q15">
        <v>1929</v>
      </c>
      <c r="R15">
        <v>11645356</v>
      </c>
      <c r="S15">
        <v>16.600000000000001</v>
      </c>
      <c r="T15" s="12" t="str">
        <f t="shared" si="0"/>
        <v>200055-64 years</v>
      </c>
    </row>
    <row r="16" spans="1:20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  <c r="H16" s="11">
        <v>4.4999999999999998E-2</v>
      </c>
      <c r="M16">
        <v>2000</v>
      </c>
      <c r="N16">
        <v>2000</v>
      </c>
      <c r="O16" t="s">
        <v>25</v>
      </c>
      <c r="P16" t="s">
        <v>26</v>
      </c>
      <c r="Q16">
        <v>6808</v>
      </c>
      <c r="R16">
        <v>8303274</v>
      </c>
      <c r="S16">
        <v>82</v>
      </c>
      <c r="T16" s="12" t="str">
        <f t="shared" si="0"/>
        <v>200065-74 years</v>
      </c>
    </row>
    <row r="17" spans="1:20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  <c r="H17" s="11">
        <v>4.5999999999999999E-2</v>
      </c>
      <c r="M17">
        <v>2000</v>
      </c>
      <c r="N17">
        <v>2000</v>
      </c>
      <c r="O17" t="s">
        <v>27</v>
      </c>
      <c r="P17" t="s">
        <v>28</v>
      </c>
      <c r="Q17">
        <v>13071</v>
      </c>
      <c r="R17">
        <v>4879353</v>
      </c>
      <c r="S17">
        <v>267.89999999999998</v>
      </c>
      <c r="T17" s="12" t="str">
        <f t="shared" si="0"/>
        <v>200075-84 years</v>
      </c>
    </row>
    <row r="18" spans="1:20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  <c r="H18" s="11">
        <v>4.7E-2</v>
      </c>
      <c r="M18">
        <v>2000</v>
      </c>
      <c r="N18">
        <v>2000</v>
      </c>
      <c r="O18" t="s">
        <v>29</v>
      </c>
      <c r="P18" t="s">
        <v>30</v>
      </c>
      <c r="Q18">
        <v>8873</v>
      </c>
      <c r="R18">
        <v>1226998</v>
      </c>
      <c r="S18">
        <v>723.1</v>
      </c>
      <c r="T18" s="12" t="str">
        <f t="shared" si="0"/>
        <v>200085+ years</v>
      </c>
    </row>
    <row r="19" spans="1:20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  <c r="H19" s="11">
        <v>4.9000000000000002E-2</v>
      </c>
      <c r="M19">
        <v>2001</v>
      </c>
      <c r="N19">
        <v>2001</v>
      </c>
      <c r="O19" t="s">
        <v>15</v>
      </c>
      <c r="P19" t="s">
        <v>16</v>
      </c>
      <c r="Q19">
        <v>1</v>
      </c>
      <c r="R19">
        <v>20627723</v>
      </c>
      <c r="S19" t="s">
        <v>257</v>
      </c>
      <c r="T19" s="12" t="str">
        <f t="shared" si="0"/>
        <v>200115-24 years</v>
      </c>
    </row>
    <row r="20" spans="1:20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  <c r="H20" s="11">
        <v>4.9000000000000002E-2</v>
      </c>
      <c r="M20">
        <v>2001</v>
      </c>
      <c r="N20">
        <v>2001</v>
      </c>
      <c r="O20" t="s">
        <v>17</v>
      </c>
      <c r="P20" t="s">
        <v>18</v>
      </c>
      <c r="Q20">
        <v>1</v>
      </c>
      <c r="R20">
        <v>19904479</v>
      </c>
      <c r="S20" t="s">
        <v>257</v>
      </c>
      <c r="T20" s="12" t="str">
        <f t="shared" si="0"/>
        <v>200125-34 years</v>
      </c>
    </row>
    <row r="21" spans="1:20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  <c r="H21" s="11">
        <v>5.0999999999999997E-2</v>
      </c>
      <c r="M21">
        <v>2001</v>
      </c>
      <c r="N21">
        <v>2001</v>
      </c>
      <c r="O21" t="s">
        <v>19</v>
      </c>
      <c r="P21" t="s">
        <v>20</v>
      </c>
      <c r="Q21">
        <v>30</v>
      </c>
      <c r="R21">
        <v>22409323</v>
      </c>
      <c r="S21">
        <v>0.1</v>
      </c>
      <c r="T21" s="12" t="str">
        <f t="shared" si="0"/>
        <v>200135-44 years</v>
      </c>
    </row>
    <row r="22" spans="1:20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  <c r="H22" s="11">
        <v>5.0999999999999997E-2</v>
      </c>
      <c r="M22">
        <v>2001</v>
      </c>
      <c r="N22">
        <v>2001</v>
      </c>
      <c r="O22" t="s">
        <v>21</v>
      </c>
      <c r="P22" t="s">
        <v>22</v>
      </c>
      <c r="Q22">
        <v>412</v>
      </c>
      <c r="R22">
        <v>19339187</v>
      </c>
      <c r="S22">
        <v>2.1</v>
      </c>
      <c r="T22" s="12" t="str">
        <f t="shared" si="0"/>
        <v>200145-54 years</v>
      </c>
    </row>
    <row r="23" spans="1:20" x14ac:dyDescent="0.35">
      <c r="A23" t="s">
        <v>225</v>
      </c>
      <c r="D23">
        <v>618095</v>
      </c>
      <c r="E23">
        <v>3155096641</v>
      </c>
      <c r="F23">
        <v>19.600000000000001</v>
      </c>
      <c r="G23">
        <v>22.5</v>
      </c>
      <c r="H23" s="11">
        <v>1</v>
      </c>
      <c r="M23">
        <v>2001</v>
      </c>
      <c r="N23">
        <v>2001</v>
      </c>
      <c r="O23" t="s">
        <v>23</v>
      </c>
      <c r="P23" t="s">
        <v>24</v>
      </c>
      <c r="Q23">
        <v>1907</v>
      </c>
      <c r="R23">
        <v>12061729</v>
      </c>
      <c r="S23">
        <v>15.8</v>
      </c>
      <c r="T23" s="12" t="str">
        <f t="shared" si="0"/>
        <v>200155-64 years</v>
      </c>
    </row>
    <row r="24" spans="1:20" x14ac:dyDescent="0.35">
      <c r="A24" t="s">
        <v>34</v>
      </c>
      <c r="M24">
        <v>2001</v>
      </c>
      <c r="N24">
        <v>2001</v>
      </c>
      <c r="O24" t="s">
        <v>25</v>
      </c>
      <c r="P24" t="s">
        <v>26</v>
      </c>
      <c r="Q24">
        <v>6543</v>
      </c>
      <c r="R24">
        <v>8341053</v>
      </c>
      <c r="S24">
        <v>78.400000000000006</v>
      </c>
      <c r="T24" s="12" t="str">
        <f t="shared" si="0"/>
        <v>200165-74 years</v>
      </c>
    </row>
    <row r="25" spans="1:20" x14ac:dyDescent="0.35">
      <c r="A25" t="s">
        <v>35</v>
      </c>
      <c r="M25">
        <v>2001</v>
      </c>
      <c r="N25">
        <v>2001</v>
      </c>
      <c r="O25" t="s">
        <v>27</v>
      </c>
      <c r="P25" t="s">
        <v>28</v>
      </c>
      <c r="Q25">
        <v>12976</v>
      </c>
      <c r="R25">
        <v>5003885</v>
      </c>
      <c r="S25">
        <v>259.3</v>
      </c>
      <c r="T25" s="12" t="str">
        <f t="shared" si="0"/>
        <v>200175-84 years</v>
      </c>
    </row>
    <row r="26" spans="1:20" x14ac:dyDescent="0.35">
      <c r="A26" t="s">
        <v>36</v>
      </c>
      <c r="M26">
        <v>2001</v>
      </c>
      <c r="N26">
        <v>2001</v>
      </c>
      <c r="O26" t="s">
        <v>29</v>
      </c>
      <c r="P26" t="s">
        <v>30</v>
      </c>
      <c r="Q26">
        <v>8849</v>
      </c>
      <c r="R26">
        <v>1261064</v>
      </c>
      <c r="S26">
        <v>701.7</v>
      </c>
      <c r="T26" s="12" t="str">
        <f t="shared" si="0"/>
        <v>200185+ years</v>
      </c>
    </row>
    <row r="27" spans="1:20" x14ac:dyDescent="0.35">
      <c r="A27" t="s">
        <v>250</v>
      </c>
      <c r="M27">
        <v>2002</v>
      </c>
      <c r="N27">
        <v>2002</v>
      </c>
      <c r="O27" t="s">
        <v>15</v>
      </c>
      <c r="P27" t="s">
        <v>16</v>
      </c>
      <c r="Q27">
        <v>1</v>
      </c>
      <c r="R27">
        <v>20956011</v>
      </c>
      <c r="S27" t="s">
        <v>257</v>
      </c>
      <c r="T27" s="12" t="str">
        <f t="shared" si="0"/>
        <v>200215-24 years</v>
      </c>
    </row>
    <row r="28" spans="1:20" x14ac:dyDescent="0.35">
      <c r="A28" t="s">
        <v>258</v>
      </c>
      <c r="M28">
        <v>2002</v>
      </c>
      <c r="N28">
        <v>2002</v>
      </c>
      <c r="O28" t="s">
        <v>17</v>
      </c>
      <c r="P28" t="s">
        <v>18</v>
      </c>
      <c r="Q28">
        <v>1</v>
      </c>
      <c r="R28">
        <v>19830867</v>
      </c>
      <c r="S28" t="s">
        <v>257</v>
      </c>
      <c r="T28" s="12" t="str">
        <f t="shared" si="0"/>
        <v>200225-34 years</v>
      </c>
    </row>
    <row r="29" spans="1:20" x14ac:dyDescent="0.35">
      <c r="A29" t="s">
        <v>252</v>
      </c>
      <c r="M29">
        <v>2002</v>
      </c>
      <c r="N29">
        <v>2002</v>
      </c>
      <c r="O29" t="s">
        <v>19</v>
      </c>
      <c r="P29" t="s">
        <v>20</v>
      </c>
      <c r="Q29">
        <v>32</v>
      </c>
      <c r="R29">
        <v>22201194</v>
      </c>
      <c r="S29">
        <v>0.1</v>
      </c>
      <c r="T29" s="12" t="str">
        <f t="shared" si="0"/>
        <v>200235-44 years</v>
      </c>
    </row>
    <row r="30" spans="1:20" x14ac:dyDescent="0.35">
      <c r="A30" t="s">
        <v>223</v>
      </c>
      <c r="M30">
        <v>2002</v>
      </c>
      <c r="N30">
        <v>2002</v>
      </c>
      <c r="O30" t="s">
        <v>21</v>
      </c>
      <c r="P30" t="s">
        <v>22</v>
      </c>
      <c r="Q30">
        <v>382</v>
      </c>
      <c r="R30">
        <v>19634591</v>
      </c>
      <c r="S30">
        <v>1.9</v>
      </c>
      <c r="T30" s="12" t="str">
        <f t="shared" si="0"/>
        <v>200245-54 years</v>
      </c>
    </row>
    <row r="31" spans="1:20" x14ac:dyDescent="0.35">
      <c r="A31" t="s">
        <v>40</v>
      </c>
      <c r="M31">
        <v>2002</v>
      </c>
      <c r="N31">
        <v>2002</v>
      </c>
      <c r="O31" t="s">
        <v>23</v>
      </c>
      <c r="P31" t="s">
        <v>24</v>
      </c>
      <c r="Q31">
        <v>2020</v>
      </c>
      <c r="R31">
        <v>12849674</v>
      </c>
      <c r="S31">
        <v>15.7</v>
      </c>
      <c r="T31" s="12" t="str">
        <f t="shared" si="0"/>
        <v>200255-64 years</v>
      </c>
    </row>
    <row r="32" spans="1:20" x14ac:dyDescent="0.35">
      <c r="A32" t="s">
        <v>41</v>
      </c>
      <c r="M32">
        <v>2002</v>
      </c>
      <c r="N32">
        <v>2002</v>
      </c>
      <c r="O32" t="s">
        <v>25</v>
      </c>
      <c r="P32" t="s">
        <v>26</v>
      </c>
      <c r="Q32">
        <v>6300</v>
      </c>
      <c r="R32">
        <v>8371877</v>
      </c>
      <c r="S32">
        <v>75.3</v>
      </c>
      <c r="T32" s="12" t="str">
        <f t="shared" si="0"/>
        <v>200265-74 years</v>
      </c>
    </row>
    <row r="33" spans="1:20" x14ac:dyDescent="0.35">
      <c r="A33" t="s">
        <v>92</v>
      </c>
      <c r="M33">
        <v>2002</v>
      </c>
      <c r="N33">
        <v>2002</v>
      </c>
      <c r="O33" t="s">
        <v>27</v>
      </c>
      <c r="P33" t="s">
        <v>28</v>
      </c>
      <c r="Q33">
        <v>12753</v>
      </c>
      <c r="R33">
        <v>5100760</v>
      </c>
      <c r="S33">
        <v>250</v>
      </c>
      <c r="T33" s="12" t="str">
        <f t="shared" si="0"/>
        <v>200275-84 years</v>
      </c>
    </row>
    <row r="34" spans="1:20" x14ac:dyDescent="0.35">
      <c r="A34" t="s">
        <v>42</v>
      </c>
      <c r="M34">
        <v>2002</v>
      </c>
      <c r="N34">
        <v>2002</v>
      </c>
      <c r="O34" t="s">
        <v>29</v>
      </c>
      <c r="P34" t="s">
        <v>30</v>
      </c>
      <c r="Q34">
        <v>8957</v>
      </c>
      <c r="R34">
        <v>1291362</v>
      </c>
      <c r="S34">
        <v>693.6</v>
      </c>
      <c r="T34" s="12" t="str">
        <f t="shared" si="0"/>
        <v>200285+ years</v>
      </c>
    </row>
    <row r="35" spans="1:20" x14ac:dyDescent="0.35">
      <c r="A35" t="s">
        <v>43</v>
      </c>
      <c r="M35">
        <v>2003</v>
      </c>
      <c r="N35">
        <v>2003</v>
      </c>
      <c r="O35" t="s">
        <v>10</v>
      </c>
      <c r="P35" s="1">
        <v>44330</v>
      </c>
      <c r="Q35">
        <v>1</v>
      </c>
      <c r="R35">
        <v>21010082</v>
      </c>
      <c r="S35" t="s">
        <v>257</v>
      </c>
      <c r="T35" s="12" t="str">
        <f t="shared" si="0"/>
        <v>20035-14 years</v>
      </c>
    </row>
    <row r="36" spans="1:20" x14ac:dyDescent="0.35">
      <c r="A36" t="s">
        <v>34</v>
      </c>
      <c r="M36">
        <v>2003</v>
      </c>
      <c r="N36">
        <v>2003</v>
      </c>
      <c r="O36" t="s">
        <v>15</v>
      </c>
      <c r="P36" t="s">
        <v>16</v>
      </c>
      <c r="Q36">
        <v>1</v>
      </c>
      <c r="R36">
        <v>21208564</v>
      </c>
      <c r="S36" t="s">
        <v>257</v>
      </c>
      <c r="T36" s="12" t="str">
        <f t="shared" si="0"/>
        <v>200315-24 years</v>
      </c>
    </row>
    <row r="37" spans="1:20" x14ac:dyDescent="0.35">
      <c r="A37" t="s">
        <v>44</v>
      </c>
      <c r="M37">
        <v>2003</v>
      </c>
      <c r="N37">
        <v>2003</v>
      </c>
      <c r="O37" t="s">
        <v>17</v>
      </c>
      <c r="P37" t="s">
        <v>18</v>
      </c>
      <c r="Q37">
        <v>1</v>
      </c>
      <c r="R37">
        <v>19742873</v>
      </c>
      <c r="S37" t="s">
        <v>257</v>
      </c>
      <c r="T37" s="12" t="str">
        <f t="shared" si="0"/>
        <v>200325-34 years</v>
      </c>
    </row>
    <row r="38" spans="1:20" x14ac:dyDescent="0.35">
      <c r="A38" t="s">
        <v>34</v>
      </c>
      <c r="M38">
        <v>2003</v>
      </c>
      <c r="N38">
        <v>2003</v>
      </c>
      <c r="O38" t="s">
        <v>19</v>
      </c>
      <c r="P38" t="s">
        <v>20</v>
      </c>
      <c r="Q38">
        <v>25</v>
      </c>
      <c r="R38">
        <v>21947503</v>
      </c>
      <c r="S38">
        <v>0.1</v>
      </c>
      <c r="T38" s="12" t="str">
        <f t="shared" si="0"/>
        <v>200335-44 years</v>
      </c>
    </row>
    <row r="39" spans="1:20" x14ac:dyDescent="0.35">
      <c r="A39" t="s">
        <v>259</v>
      </c>
      <c r="M39">
        <v>2003</v>
      </c>
      <c r="N39">
        <v>2003</v>
      </c>
      <c r="O39" t="s">
        <v>21</v>
      </c>
      <c r="P39" t="s">
        <v>22</v>
      </c>
      <c r="Q39">
        <v>418</v>
      </c>
      <c r="R39">
        <v>20043035</v>
      </c>
      <c r="S39">
        <v>2.1</v>
      </c>
      <c r="T39" s="12" t="str">
        <f t="shared" si="0"/>
        <v>200345-54 years</v>
      </c>
    </row>
    <row r="40" spans="1:20" x14ac:dyDescent="0.35">
      <c r="A40" t="s">
        <v>34</v>
      </c>
      <c r="M40">
        <v>2003</v>
      </c>
      <c r="N40">
        <v>2003</v>
      </c>
      <c r="O40" t="s">
        <v>23</v>
      </c>
      <c r="P40" t="s">
        <v>24</v>
      </c>
      <c r="Q40">
        <v>2074</v>
      </c>
      <c r="R40">
        <v>13489526</v>
      </c>
      <c r="S40">
        <v>15.4</v>
      </c>
      <c r="T40" s="12" t="str">
        <f t="shared" si="0"/>
        <v>200355-64 years</v>
      </c>
    </row>
    <row r="41" spans="1:20" x14ac:dyDescent="0.35">
      <c r="A41" t="s">
        <v>46</v>
      </c>
      <c r="M41">
        <v>2003</v>
      </c>
      <c r="N41">
        <v>2003</v>
      </c>
      <c r="O41" t="s">
        <v>25</v>
      </c>
      <c r="P41" t="s">
        <v>26</v>
      </c>
      <c r="Q41">
        <v>6033</v>
      </c>
      <c r="R41">
        <v>8452713</v>
      </c>
      <c r="S41">
        <v>71.400000000000006</v>
      </c>
      <c r="T41" s="12" t="str">
        <f t="shared" si="0"/>
        <v>200365-74 years</v>
      </c>
    </row>
    <row r="42" spans="1:20" x14ac:dyDescent="0.35">
      <c r="A42" t="s">
        <v>47</v>
      </c>
      <c r="M42">
        <v>2003</v>
      </c>
      <c r="N42">
        <v>2003</v>
      </c>
      <c r="O42" t="s">
        <v>27</v>
      </c>
      <c r="P42" t="s">
        <v>28</v>
      </c>
      <c r="Q42">
        <v>12284</v>
      </c>
      <c r="R42">
        <v>5183281</v>
      </c>
      <c r="S42">
        <v>237</v>
      </c>
      <c r="T42" s="12" t="str">
        <f t="shared" si="0"/>
        <v>200375-84 years</v>
      </c>
    </row>
    <row r="43" spans="1:20" x14ac:dyDescent="0.35">
      <c r="A43" t="s">
        <v>48</v>
      </c>
      <c r="M43">
        <v>2003</v>
      </c>
      <c r="N43">
        <v>2003</v>
      </c>
      <c r="O43" t="s">
        <v>29</v>
      </c>
      <c r="P43" t="s">
        <v>30</v>
      </c>
      <c r="Q43">
        <v>8717</v>
      </c>
      <c r="R43">
        <v>1338201</v>
      </c>
      <c r="S43">
        <v>651.4</v>
      </c>
      <c r="T43" s="12" t="str">
        <f t="shared" si="0"/>
        <v>200385+ years</v>
      </c>
    </row>
    <row r="44" spans="1:20" x14ac:dyDescent="0.35">
      <c r="A44" t="s">
        <v>260</v>
      </c>
      <c r="M44">
        <v>2004</v>
      </c>
      <c r="N44">
        <v>2004</v>
      </c>
      <c r="O44" t="s">
        <v>168</v>
      </c>
      <c r="P44" s="1">
        <v>44200</v>
      </c>
      <c r="Q44">
        <v>1</v>
      </c>
      <c r="R44">
        <v>8058452</v>
      </c>
      <c r="S44" t="s">
        <v>257</v>
      </c>
      <c r="T44" s="12" t="str">
        <f t="shared" si="0"/>
        <v>20041-4 years</v>
      </c>
    </row>
    <row r="45" spans="1:20" x14ac:dyDescent="0.35">
      <c r="A45" t="s">
        <v>34</v>
      </c>
      <c r="M45">
        <v>2004</v>
      </c>
      <c r="N45">
        <v>2004</v>
      </c>
      <c r="O45" t="s">
        <v>10</v>
      </c>
      <c r="P45" s="1">
        <v>44330</v>
      </c>
      <c r="Q45">
        <v>1</v>
      </c>
      <c r="R45">
        <v>20918980</v>
      </c>
      <c r="S45" t="s">
        <v>257</v>
      </c>
      <c r="T45" s="12" t="str">
        <f t="shared" si="0"/>
        <v>20045-14 years</v>
      </c>
    </row>
    <row r="46" spans="1:20" x14ac:dyDescent="0.35">
      <c r="A46" t="s">
        <v>52</v>
      </c>
      <c r="M46">
        <v>2004</v>
      </c>
      <c r="N46">
        <v>2004</v>
      </c>
      <c r="O46" t="s">
        <v>15</v>
      </c>
      <c r="P46" t="s">
        <v>16</v>
      </c>
      <c r="Q46">
        <v>1</v>
      </c>
      <c r="R46">
        <v>21514678</v>
      </c>
      <c r="S46" t="s">
        <v>257</v>
      </c>
      <c r="T46" s="12" t="str">
        <f t="shared" si="0"/>
        <v>200415-24 years</v>
      </c>
    </row>
    <row r="47" spans="1:20" x14ac:dyDescent="0.35">
      <c r="A47" t="s">
        <v>53</v>
      </c>
      <c r="M47">
        <v>2004</v>
      </c>
      <c r="N47">
        <v>2004</v>
      </c>
      <c r="O47" t="s">
        <v>17</v>
      </c>
      <c r="P47" t="s">
        <v>18</v>
      </c>
      <c r="Q47">
        <v>2</v>
      </c>
      <c r="R47">
        <v>19746331</v>
      </c>
      <c r="S47" t="s">
        <v>257</v>
      </c>
      <c r="T47" s="12" t="str">
        <f t="shared" si="0"/>
        <v>200425-34 years</v>
      </c>
    </row>
    <row r="48" spans="1:20" x14ac:dyDescent="0.35">
      <c r="A48" t="s">
        <v>54</v>
      </c>
      <c r="M48">
        <v>2004</v>
      </c>
      <c r="N48">
        <v>2004</v>
      </c>
      <c r="O48" t="s">
        <v>19</v>
      </c>
      <c r="P48" t="s">
        <v>20</v>
      </c>
      <c r="Q48">
        <v>23</v>
      </c>
      <c r="R48">
        <v>21784541</v>
      </c>
      <c r="S48">
        <v>0.1</v>
      </c>
      <c r="T48" s="12" t="str">
        <f t="shared" si="0"/>
        <v>200435-44 years</v>
      </c>
    </row>
    <row r="49" spans="1:20" x14ac:dyDescent="0.35">
      <c r="A49" t="s">
        <v>55</v>
      </c>
      <c r="M49">
        <v>2004</v>
      </c>
      <c r="N49">
        <v>2004</v>
      </c>
      <c r="O49" t="s">
        <v>21</v>
      </c>
      <c r="P49" t="s">
        <v>22</v>
      </c>
      <c r="Q49">
        <v>434</v>
      </c>
      <c r="R49">
        <v>20445801</v>
      </c>
      <c r="S49">
        <v>2.1</v>
      </c>
      <c r="T49" s="12" t="str">
        <f t="shared" si="0"/>
        <v>200445-54 years</v>
      </c>
    </row>
    <row r="50" spans="1:20" x14ac:dyDescent="0.35">
      <c r="A50" t="s">
        <v>56</v>
      </c>
      <c r="M50">
        <v>2004</v>
      </c>
      <c r="N50">
        <v>2004</v>
      </c>
      <c r="O50" t="s">
        <v>23</v>
      </c>
      <c r="P50" t="s">
        <v>24</v>
      </c>
      <c r="Q50">
        <v>2044</v>
      </c>
      <c r="R50">
        <v>14119557</v>
      </c>
      <c r="S50">
        <v>14.5</v>
      </c>
      <c r="T50" s="12" t="str">
        <f t="shared" si="0"/>
        <v>200455-64 years</v>
      </c>
    </row>
    <row r="51" spans="1:20" x14ac:dyDescent="0.35">
      <c r="A51" t="s">
        <v>57</v>
      </c>
      <c r="M51">
        <v>2004</v>
      </c>
      <c r="N51">
        <v>2004</v>
      </c>
      <c r="O51" t="s">
        <v>25</v>
      </c>
      <c r="P51" t="s">
        <v>26</v>
      </c>
      <c r="Q51">
        <v>5711</v>
      </c>
      <c r="R51">
        <v>8557170</v>
      </c>
      <c r="S51">
        <v>66.7</v>
      </c>
      <c r="T51" s="12" t="str">
        <f t="shared" si="0"/>
        <v>200465-74 years</v>
      </c>
    </row>
    <row r="52" spans="1:20" x14ac:dyDescent="0.35">
      <c r="A52" t="s">
        <v>58</v>
      </c>
      <c r="M52">
        <v>2004</v>
      </c>
      <c r="N52">
        <v>2004</v>
      </c>
      <c r="O52" t="s">
        <v>27</v>
      </c>
      <c r="P52" t="s">
        <v>28</v>
      </c>
      <c r="Q52">
        <v>11993</v>
      </c>
      <c r="R52">
        <v>5251161</v>
      </c>
      <c r="S52">
        <v>228.4</v>
      </c>
      <c r="T52" s="12" t="str">
        <f t="shared" si="0"/>
        <v>200475-84 years</v>
      </c>
    </row>
    <row r="53" spans="1:20" x14ac:dyDescent="0.35">
      <c r="A53" t="s">
        <v>59</v>
      </c>
      <c r="M53">
        <v>2004</v>
      </c>
      <c r="N53">
        <v>2004</v>
      </c>
      <c r="O53" t="s">
        <v>29</v>
      </c>
      <c r="P53" t="s">
        <v>30</v>
      </c>
      <c r="Q53">
        <v>8792</v>
      </c>
      <c r="R53">
        <v>1379299</v>
      </c>
      <c r="S53">
        <v>637.4</v>
      </c>
      <c r="T53" s="12" t="str">
        <f t="shared" si="0"/>
        <v>200485+ years</v>
      </c>
    </row>
    <row r="54" spans="1:20" x14ac:dyDescent="0.35">
      <c r="A54" t="s">
        <v>60</v>
      </c>
      <c r="M54">
        <v>2004</v>
      </c>
      <c r="N54">
        <v>2004</v>
      </c>
      <c r="O54" t="s">
        <v>31</v>
      </c>
      <c r="P54" t="s">
        <v>32</v>
      </c>
      <c r="Q54">
        <v>2</v>
      </c>
      <c r="R54" t="s">
        <v>33</v>
      </c>
      <c r="S54" t="s">
        <v>33</v>
      </c>
      <c r="T54" s="12" t="str">
        <f t="shared" si="0"/>
        <v>2004Not Stated</v>
      </c>
    </row>
    <row r="55" spans="1:20" x14ac:dyDescent="0.35">
      <c r="A55" t="s">
        <v>61</v>
      </c>
      <c r="M55">
        <v>2005</v>
      </c>
      <c r="N55">
        <v>2005</v>
      </c>
      <c r="O55" t="s">
        <v>168</v>
      </c>
      <c r="P55" s="1">
        <v>44200</v>
      </c>
      <c r="Q55">
        <v>1</v>
      </c>
      <c r="R55">
        <v>8127884</v>
      </c>
      <c r="S55" t="s">
        <v>257</v>
      </c>
      <c r="T55" s="12" t="str">
        <f t="shared" si="0"/>
        <v>20051-4 years</v>
      </c>
    </row>
    <row r="56" spans="1:20" x14ac:dyDescent="0.35">
      <c r="A56" t="s">
        <v>62</v>
      </c>
      <c r="M56">
        <v>2005</v>
      </c>
      <c r="N56">
        <v>2005</v>
      </c>
      <c r="O56" t="s">
        <v>15</v>
      </c>
      <c r="P56" t="s">
        <v>16</v>
      </c>
      <c r="Q56">
        <v>1</v>
      </c>
      <c r="R56">
        <v>21788574</v>
      </c>
      <c r="S56" t="s">
        <v>257</v>
      </c>
      <c r="T56" s="12" t="str">
        <f t="shared" si="0"/>
        <v>200515-24 years</v>
      </c>
    </row>
    <row r="57" spans="1:20" x14ac:dyDescent="0.35">
      <c r="A57" t="s">
        <v>63</v>
      </c>
      <c r="M57">
        <v>2005</v>
      </c>
      <c r="N57">
        <v>2005</v>
      </c>
      <c r="O57" t="s">
        <v>17</v>
      </c>
      <c r="P57" t="s">
        <v>18</v>
      </c>
      <c r="Q57">
        <v>3</v>
      </c>
      <c r="R57">
        <v>19710949</v>
      </c>
      <c r="S57" t="s">
        <v>257</v>
      </c>
      <c r="T57" s="12" t="str">
        <f t="shared" si="0"/>
        <v>200525-34 years</v>
      </c>
    </row>
    <row r="58" spans="1:20" x14ac:dyDescent="0.35">
      <c r="A58" t="s">
        <v>64</v>
      </c>
      <c r="M58">
        <v>2005</v>
      </c>
      <c r="N58">
        <v>2005</v>
      </c>
      <c r="O58" t="s">
        <v>19</v>
      </c>
      <c r="P58" t="s">
        <v>20</v>
      </c>
      <c r="Q58">
        <v>24</v>
      </c>
      <c r="R58">
        <v>21640195</v>
      </c>
      <c r="S58">
        <v>0.1</v>
      </c>
      <c r="T58" s="12" t="str">
        <f t="shared" si="0"/>
        <v>200535-44 years</v>
      </c>
    </row>
    <row r="59" spans="1:20" x14ac:dyDescent="0.35">
      <c r="A59" t="s">
        <v>95</v>
      </c>
      <c r="M59">
        <v>2005</v>
      </c>
      <c r="N59">
        <v>2005</v>
      </c>
      <c r="O59" t="s">
        <v>21</v>
      </c>
      <c r="P59" t="s">
        <v>22</v>
      </c>
      <c r="Q59">
        <v>395</v>
      </c>
      <c r="R59">
        <v>20881375</v>
      </c>
      <c r="S59">
        <v>1.9</v>
      </c>
      <c r="T59" s="12" t="str">
        <f t="shared" si="0"/>
        <v>200545-54 years</v>
      </c>
    </row>
    <row r="60" spans="1:20" x14ac:dyDescent="0.35">
      <c r="A60" t="s">
        <v>96</v>
      </c>
      <c r="M60">
        <v>2005</v>
      </c>
      <c r="N60">
        <v>2005</v>
      </c>
      <c r="O60" t="s">
        <v>23</v>
      </c>
      <c r="P60" t="s">
        <v>24</v>
      </c>
      <c r="Q60">
        <v>2154</v>
      </c>
      <c r="R60">
        <v>14773087</v>
      </c>
      <c r="S60">
        <v>14.6</v>
      </c>
      <c r="T60" s="12" t="str">
        <f t="shared" si="0"/>
        <v>200555-64 years</v>
      </c>
    </row>
    <row r="61" spans="1:20" x14ac:dyDescent="0.35">
      <c r="A61" t="s">
        <v>97</v>
      </c>
      <c r="M61">
        <v>2005</v>
      </c>
      <c r="N61">
        <v>2005</v>
      </c>
      <c r="O61" t="s">
        <v>25</v>
      </c>
      <c r="P61" t="s">
        <v>26</v>
      </c>
      <c r="Q61">
        <v>5764</v>
      </c>
      <c r="R61">
        <v>8683128</v>
      </c>
      <c r="S61">
        <v>66.400000000000006</v>
      </c>
      <c r="T61" s="12" t="str">
        <f t="shared" si="0"/>
        <v>200565-74 years</v>
      </c>
    </row>
    <row r="62" spans="1:20" x14ac:dyDescent="0.35">
      <c r="A62" t="s">
        <v>98</v>
      </c>
      <c r="M62">
        <v>2005</v>
      </c>
      <c r="N62">
        <v>2005</v>
      </c>
      <c r="O62" t="s">
        <v>27</v>
      </c>
      <c r="P62" t="s">
        <v>28</v>
      </c>
      <c r="Q62">
        <v>11666</v>
      </c>
      <c r="R62">
        <v>5320967</v>
      </c>
      <c r="S62">
        <v>219.2</v>
      </c>
      <c r="T62" s="12" t="str">
        <f t="shared" si="0"/>
        <v>200575-84 years</v>
      </c>
    </row>
    <row r="63" spans="1:20" x14ac:dyDescent="0.35">
      <c r="A63" t="s">
        <v>99</v>
      </c>
      <c r="M63">
        <v>2005</v>
      </c>
      <c r="N63">
        <v>2005</v>
      </c>
      <c r="O63" t="s">
        <v>29</v>
      </c>
      <c r="P63" t="s">
        <v>30</v>
      </c>
      <c r="Q63">
        <v>8897</v>
      </c>
      <c r="R63">
        <v>1443844</v>
      </c>
      <c r="S63">
        <v>616.20000000000005</v>
      </c>
      <c r="T63" s="12" t="str">
        <f t="shared" si="0"/>
        <v>200585+ years</v>
      </c>
    </row>
    <row r="64" spans="1:20" x14ac:dyDescent="0.35">
      <c r="A64" t="s">
        <v>100</v>
      </c>
      <c r="M64">
        <v>2006</v>
      </c>
      <c r="N64">
        <v>2006</v>
      </c>
      <c r="O64" t="s">
        <v>10</v>
      </c>
      <c r="P64" s="1">
        <v>44330</v>
      </c>
      <c r="Q64">
        <v>1</v>
      </c>
      <c r="R64">
        <v>20760709</v>
      </c>
      <c r="S64" t="s">
        <v>257</v>
      </c>
      <c r="T64" s="12" t="str">
        <f t="shared" si="0"/>
        <v>20065-14 years</v>
      </c>
    </row>
    <row r="65" spans="1:20" x14ac:dyDescent="0.35">
      <c r="A65" t="s">
        <v>71</v>
      </c>
      <c r="M65">
        <v>2006</v>
      </c>
      <c r="N65">
        <v>2006</v>
      </c>
      <c r="O65" t="s">
        <v>15</v>
      </c>
      <c r="P65" t="s">
        <v>16</v>
      </c>
      <c r="Q65">
        <v>1</v>
      </c>
      <c r="R65">
        <v>22007767</v>
      </c>
      <c r="S65" t="s">
        <v>257</v>
      </c>
      <c r="T65" s="12" t="str">
        <f t="shared" si="0"/>
        <v>200615-24 years</v>
      </c>
    </row>
    <row r="66" spans="1:20" x14ac:dyDescent="0.35">
      <c r="A66" t="s">
        <v>72</v>
      </c>
      <c r="M66">
        <v>2006</v>
      </c>
      <c r="N66">
        <v>2006</v>
      </c>
      <c r="O66" t="s">
        <v>17</v>
      </c>
      <c r="P66" t="s">
        <v>18</v>
      </c>
      <c r="Q66">
        <v>5</v>
      </c>
      <c r="R66">
        <v>19768839</v>
      </c>
      <c r="S66" t="s">
        <v>257</v>
      </c>
      <c r="T66" s="12" t="str">
        <f t="shared" si="0"/>
        <v>200625-34 years</v>
      </c>
    </row>
    <row r="67" spans="1:20" x14ac:dyDescent="0.35">
      <c r="A67" t="s">
        <v>73</v>
      </c>
      <c r="M67">
        <v>2006</v>
      </c>
      <c r="N67">
        <v>2006</v>
      </c>
      <c r="O67" t="s">
        <v>19</v>
      </c>
      <c r="P67" t="s">
        <v>20</v>
      </c>
      <c r="Q67">
        <v>40</v>
      </c>
      <c r="R67">
        <v>21516190</v>
      </c>
      <c r="S67">
        <v>0.2</v>
      </c>
      <c r="T67" s="12" t="str">
        <f t="shared" ref="T67:T130" si="1">M67&amp;O67</f>
        <v>200635-44 years</v>
      </c>
    </row>
    <row r="68" spans="1:20" x14ac:dyDescent="0.35">
      <c r="A68" t="s">
        <v>74</v>
      </c>
      <c r="M68">
        <v>2006</v>
      </c>
      <c r="N68">
        <v>2006</v>
      </c>
      <c r="O68" t="s">
        <v>21</v>
      </c>
      <c r="P68" t="s">
        <v>22</v>
      </c>
      <c r="Q68">
        <v>405</v>
      </c>
      <c r="R68">
        <v>21274584</v>
      </c>
      <c r="S68">
        <v>1.9</v>
      </c>
      <c r="T68" s="12" t="str">
        <f t="shared" si="1"/>
        <v>200645-54 years</v>
      </c>
    </row>
    <row r="69" spans="1:20" x14ac:dyDescent="0.35">
      <c r="A69" t="s">
        <v>75</v>
      </c>
      <c r="M69">
        <v>2006</v>
      </c>
      <c r="N69">
        <v>2006</v>
      </c>
      <c r="O69" t="s">
        <v>23</v>
      </c>
      <c r="P69" t="s">
        <v>24</v>
      </c>
      <c r="Q69">
        <v>2273</v>
      </c>
      <c r="R69">
        <v>15398059</v>
      </c>
      <c r="S69">
        <v>14.8</v>
      </c>
      <c r="T69" s="12" t="str">
        <f t="shared" si="1"/>
        <v>200655-64 years</v>
      </c>
    </row>
    <row r="70" spans="1:20" x14ac:dyDescent="0.35">
      <c r="A70" t="s">
        <v>76</v>
      </c>
      <c r="M70">
        <v>2006</v>
      </c>
      <c r="N70">
        <v>2006</v>
      </c>
      <c r="O70" t="s">
        <v>25</v>
      </c>
      <c r="P70" t="s">
        <v>26</v>
      </c>
      <c r="Q70">
        <v>5603</v>
      </c>
      <c r="R70">
        <v>8852389</v>
      </c>
      <c r="S70">
        <v>63.3</v>
      </c>
      <c r="T70" s="12" t="str">
        <f t="shared" si="1"/>
        <v>200665-74 years</v>
      </c>
    </row>
    <row r="71" spans="1:20" x14ac:dyDescent="0.35">
      <c r="A71" t="s">
        <v>77</v>
      </c>
      <c r="M71">
        <v>2006</v>
      </c>
      <c r="N71">
        <v>2006</v>
      </c>
      <c r="O71" t="s">
        <v>27</v>
      </c>
      <c r="P71" t="s">
        <v>28</v>
      </c>
      <c r="Q71">
        <v>11157</v>
      </c>
      <c r="R71">
        <v>5362466</v>
      </c>
      <c r="S71">
        <v>208.1</v>
      </c>
      <c r="T71" s="12" t="str">
        <f t="shared" si="1"/>
        <v>200675-84 years</v>
      </c>
    </row>
    <row r="72" spans="1:20" x14ac:dyDescent="0.35">
      <c r="A72" t="s">
        <v>78</v>
      </c>
      <c r="M72">
        <v>2006</v>
      </c>
      <c r="N72">
        <v>2006</v>
      </c>
      <c r="O72" t="s">
        <v>29</v>
      </c>
      <c r="P72" t="s">
        <v>30</v>
      </c>
      <c r="Q72">
        <v>8887</v>
      </c>
      <c r="R72">
        <v>1518390</v>
      </c>
      <c r="S72">
        <v>585.29999999999995</v>
      </c>
      <c r="T72" s="12" t="str">
        <f t="shared" si="1"/>
        <v>200685+ years</v>
      </c>
    </row>
    <row r="73" spans="1:20" x14ac:dyDescent="0.35">
      <c r="A73" t="s">
        <v>79</v>
      </c>
      <c r="M73">
        <v>2007</v>
      </c>
      <c r="N73">
        <v>2007</v>
      </c>
      <c r="O73" t="s">
        <v>168</v>
      </c>
      <c r="P73" s="1">
        <v>44200</v>
      </c>
      <c r="Q73">
        <v>1</v>
      </c>
      <c r="R73">
        <v>8164877</v>
      </c>
      <c r="S73" t="s">
        <v>257</v>
      </c>
      <c r="T73" s="12" t="str">
        <f t="shared" si="1"/>
        <v>20071-4 years</v>
      </c>
    </row>
    <row r="74" spans="1:20" x14ac:dyDescent="0.35">
      <c r="A74" t="s">
        <v>80</v>
      </c>
      <c r="M74">
        <v>2007</v>
      </c>
      <c r="N74">
        <v>2007</v>
      </c>
      <c r="O74" t="s">
        <v>15</v>
      </c>
      <c r="P74" t="s">
        <v>16</v>
      </c>
      <c r="Q74">
        <v>1</v>
      </c>
      <c r="R74">
        <v>22144326</v>
      </c>
      <c r="S74" t="s">
        <v>257</v>
      </c>
      <c r="T74" s="12" t="str">
        <f t="shared" si="1"/>
        <v>200715-24 years</v>
      </c>
    </row>
    <row r="75" spans="1:20" x14ac:dyDescent="0.35">
      <c r="A75" t="s">
        <v>81</v>
      </c>
      <c r="M75">
        <v>2007</v>
      </c>
      <c r="N75">
        <v>2007</v>
      </c>
      <c r="O75" t="s">
        <v>17</v>
      </c>
      <c r="P75" t="s">
        <v>18</v>
      </c>
      <c r="Q75">
        <v>1</v>
      </c>
      <c r="R75">
        <v>19924870</v>
      </c>
      <c r="S75" t="s">
        <v>257</v>
      </c>
      <c r="T75" s="12" t="str">
        <f t="shared" si="1"/>
        <v>200725-34 years</v>
      </c>
    </row>
    <row r="76" spans="1:20" x14ac:dyDescent="0.35">
      <c r="A76" t="s">
        <v>82</v>
      </c>
      <c r="M76">
        <v>2007</v>
      </c>
      <c r="N76">
        <v>2007</v>
      </c>
      <c r="O76" t="s">
        <v>19</v>
      </c>
      <c r="P76" t="s">
        <v>20</v>
      </c>
      <c r="Q76">
        <v>21</v>
      </c>
      <c r="R76">
        <v>21294228</v>
      </c>
      <c r="S76">
        <v>0.1</v>
      </c>
      <c r="T76" s="12" t="str">
        <f t="shared" si="1"/>
        <v>200735-44 years</v>
      </c>
    </row>
    <row r="77" spans="1:20" x14ac:dyDescent="0.35">
      <c r="A77" t="s">
        <v>83</v>
      </c>
      <c r="M77">
        <v>2007</v>
      </c>
      <c r="N77">
        <v>2007</v>
      </c>
      <c r="O77" t="s">
        <v>21</v>
      </c>
      <c r="P77" t="s">
        <v>22</v>
      </c>
      <c r="Q77">
        <v>428</v>
      </c>
      <c r="R77">
        <v>21601977</v>
      </c>
      <c r="S77">
        <v>2</v>
      </c>
      <c r="T77" s="12" t="str">
        <f t="shared" si="1"/>
        <v>200745-54 years</v>
      </c>
    </row>
    <row r="78" spans="1:20" x14ac:dyDescent="0.35">
      <c r="A78" t="s">
        <v>84</v>
      </c>
      <c r="M78">
        <v>2007</v>
      </c>
      <c r="N78">
        <v>2007</v>
      </c>
      <c r="O78" t="s">
        <v>23</v>
      </c>
      <c r="P78" t="s">
        <v>24</v>
      </c>
      <c r="Q78">
        <v>2271</v>
      </c>
      <c r="R78">
        <v>15979763</v>
      </c>
      <c r="S78">
        <v>14.2</v>
      </c>
      <c r="T78" s="12" t="str">
        <f t="shared" si="1"/>
        <v>200755-64 years</v>
      </c>
    </row>
    <row r="79" spans="1:20" x14ac:dyDescent="0.35">
      <c r="A79" t="s">
        <v>85</v>
      </c>
      <c r="M79">
        <v>2007</v>
      </c>
      <c r="N79">
        <v>2007</v>
      </c>
      <c r="O79" t="s">
        <v>25</v>
      </c>
      <c r="P79" t="s">
        <v>26</v>
      </c>
      <c r="Q79">
        <v>5716</v>
      </c>
      <c r="R79">
        <v>9102925</v>
      </c>
      <c r="S79">
        <v>62.8</v>
      </c>
      <c r="T79" s="12" t="str">
        <f t="shared" si="1"/>
        <v>200765-74 years</v>
      </c>
    </row>
    <row r="80" spans="1:20" x14ac:dyDescent="0.35">
      <c r="A80" t="s">
        <v>86</v>
      </c>
      <c r="M80">
        <v>2007</v>
      </c>
      <c r="N80">
        <v>2007</v>
      </c>
      <c r="O80" t="s">
        <v>27</v>
      </c>
      <c r="P80" t="s">
        <v>28</v>
      </c>
      <c r="Q80">
        <v>11257</v>
      </c>
      <c r="R80">
        <v>5392948</v>
      </c>
      <c r="S80">
        <v>208.7</v>
      </c>
      <c r="T80" s="12" t="str">
        <f t="shared" si="1"/>
        <v>200775-84 years</v>
      </c>
    </row>
    <row r="81" spans="1:20" x14ac:dyDescent="0.35">
      <c r="A81" t="s">
        <v>87</v>
      </c>
      <c r="M81">
        <v>2007</v>
      </c>
      <c r="N81">
        <v>2007</v>
      </c>
      <c r="O81" t="s">
        <v>29</v>
      </c>
      <c r="P81" t="s">
        <v>30</v>
      </c>
      <c r="Q81">
        <v>9397</v>
      </c>
      <c r="R81">
        <v>1593236</v>
      </c>
      <c r="S81">
        <v>589.79999999999995</v>
      </c>
      <c r="T81" s="12" t="str">
        <f t="shared" si="1"/>
        <v>200785+ years</v>
      </c>
    </row>
    <row r="82" spans="1:20" x14ac:dyDescent="0.35">
      <c r="A82" t="s">
        <v>101</v>
      </c>
      <c r="M82">
        <v>2008</v>
      </c>
      <c r="N82">
        <v>2008</v>
      </c>
      <c r="O82" t="s">
        <v>168</v>
      </c>
      <c r="P82" s="1">
        <v>44200</v>
      </c>
      <c r="Q82">
        <v>1</v>
      </c>
      <c r="R82">
        <v>8247098</v>
      </c>
      <c r="S82" t="s">
        <v>257</v>
      </c>
      <c r="T82" s="12" t="str">
        <f t="shared" si="1"/>
        <v>20081-4 years</v>
      </c>
    </row>
    <row r="83" spans="1:20" x14ac:dyDescent="0.35">
      <c r="A83" t="s">
        <v>89</v>
      </c>
      <c r="M83">
        <v>2008</v>
      </c>
      <c r="N83">
        <v>2008</v>
      </c>
      <c r="O83" t="s">
        <v>17</v>
      </c>
      <c r="P83" t="s">
        <v>18</v>
      </c>
      <c r="Q83">
        <v>1</v>
      </c>
      <c r="R83">
        <v>20188062</v>
      </c>
      <c r="S83" t="s">
        <v>257</v>
      </c>
      <c r="T83" s="12" t="str">
        <f t="shared" si="1"/>
        <v>200825-34 years</v>
      </c>
    </row>
    <row r="84" spans="1:20" x14ac:dyDescent="0.35">
      <c r="M84">
        <v>2008</v>
      </c>
      <c r="N84">
        <v>2008</v>
      </c>
      <c r="O84" t="s">
        <v>19</v>
      </c>
      <c r="P84" t="s">
        <v>20</v>
      </c>
      <c r="Q84">
        <v>23</v>
      </c>
      <c r="R84">
        <v>20996753</v>
      </c>
      <c r="S84">
        <v>0.1</v>
      </c>
      <c r="T84" s="12" t="str">
        <f t="shared" si="1"/>
        <v>200835-44 years</v>
      </c>
    </row>
    <row r="85" spans="1:20" x14ac:dyDescent="0.35">
      <c r="M85">
        <v>2008</v>
      </c>
      <c r="N85">
        <v>2008</v>
      </c>
      <c r="O85" t="s">
        <v>21</v>
      </c>
      <c r="P85" t="s">
        <v>22</v>
      </c>
      <c r="Q85">
        <v>458</v>
      </c>
      <c r="R85">
        <v>21862911</v>
      </c>
      <c r="S85">
        <v>2.1</v>
      </c>
      <c r="T85" s="12" t="str">
        <f t="shared" si="1"/>
        <v>200845-54 years</v>
      </c>
    </row>
    <row r="86" spans="1:20" x14ac:dyDescent="0.35">
      <c r="M86">
        <v>2008</v>
      </c>
      <c r="N86">
        <v>2008</v>
      </c>
      <c r="O86" t="s">
        <v>23</v>
      </c>
      <c r="P86" t="s">
        <v>24</v>
      </c>
      <c r="Q86">
        <v>2385</v>
      </c>
      <c r="R86">
        <v>16475300</v>
      </c>
      <c r="S86">
        <v>14.5</v>
      </c>
      <c r="T86" s="12" t="str">
        <f t="shared" si="1"/>
        <v>200855-64 years</v>
      </c>
    </row>
    <row r="87" spans="1:20" x14ac:dyDescent="0.35">
      <c r="M87">
        <v>2008</v>
      </c>
      <c r="N87">
        <v>2008</v>
      </c>
      <c r="O87" t="s">
        <v>25</v>
      </c>
      <c r="P87" t="s">
        <v>26</v>
      </c>
      <c r="Q87">
        <v>5645</v>
      </c>
      <c r="R87">
        <v>9501435</v>
      </c>
      <c r="S87">
        <v>59.4</v>
      </c>
      <c r="T87" s="12" t="str">
        <f t="shared" si="1"/>
        <v>200865-74 years</v>
      </c>
    </row>
    <row r="88" spans="1:20" x14ac:dyDescent="0.35">
      <c r="M88">
        <v>2008</v>
      </c>
      <c r="N88">
        <v>2008</v>
      </c>
      <c r="O88" t="s">
        <v>27</v>
      </c>
      <c r="P88" t="s">
        <v>28</v>
      </c>
      <c r="Q88">
        <v>10721</v>
      </c>
      <c r="R88">
        <v>5419659</v>
      </c>
      <c r="S88">
        <v>197.8</v>
      </c>
      <c r="T88" s="12" t="str">
        <f t="shared" si="1"/>
        <v>200875-84 years</v>
      </c>
    </row>
    <row r="89" spans="1:20" x14ac:dyDescent="0.35">
      <c r="M89">
        <v>2008</v>
      </c>
      <c r="N89">
        <v>2008</v>
      </c>
      <c r="O89" t="s">
        <v>29</v>
      </c>
      <c r="P89" t="s">
        <v>30</v>
      </c>
      <c r="Q89">
        <v>9237</v>
      </c>
      <c r="R89">
        <v>1662814</v>
      </c>
      <c r="S89">
        <v>555.5</v>
      </c>
      <c r="T89" s="12" t="str">
        <f t="shared" si="1"/>
        <v>200885+ years</v>
      </c>
    </row>
    <row r="90" spans="1:20" x14ac:dyDescent="0.35">
      <c r="M90">
        <v>2008</v>
      </c>
      <c r="N90">
        <v>2008</v>
      </c>
      <c r="O90" t="s">
        <v>31</v>
      </c>
      <c r="P90" t="s">
        <v>32</v>
      </c>
      <c r="Q90">
        <v>1</v>
      </c>
      <c r="R90" t="s">
        <v>33</v>
      </c>
      <c r="S90" t="s">
        <v>33</v>
      </c>
      <c r="T90" s="12" t="str">
        <f t="shared" si="1"/>
        <v>2008Not Stated</v>
      </c>
    </row>
    <row r="91" spans="1:20" x14ac:dyDescent="0.35">
      <c r="M91">
        <v>2009</v>
      </c>
      <c r="N91">
        <v>2009</v>
      </c>
      <c r="O91" t="s">
        <v>19</v>
      </c>
      <c r="P91" t="s">
        <v>20</v>
      </c>
      <c r="Q91">
        <v>19</v>
      </c>
      <c r="R91">
        <v>20646201</v>
      </c>
      <c r="S91" t="s">
        <v>257</v>
      </c>
      <c r="T91" s="12" t="str">
        <f t="shared" si="1"/>
        <v>200935-44 years</v>
      </c>
    </row>
    <row r="92" spans="1:20" x14ac:dyDescent="0.35">
      <c r="M92">
        <v>2009</v>
      </c>
      <c r="N92">
        <v>2009</v>
      </c>
      <c r="O92" t="s">
        <v>21</v>
      </c>
      <c r="P92" t="s">
        <v>22</v>
      </c>
      <c r="Q92">
        <v>438</v>
      </c>
      <c r="R92">
        <v>22069234</v>
      </c>
      <c r="S92">
        <v>2</v>
      </c>
      <c r="T92" s="12" t="str">
        <f t="shared" si="1"/>
        <v>200945-54 years</v>
      </c>
    </row>
    <row r="93" spans="1:20" x14ac:dyDescent="0.35">
      <c r="M93">
        <v>2009</v>
      </c>
      <c r="N93">
        <v>2009</v>
      </c>
      <c r="O93" t="s">
        <v>23</v>
      </c>
      <c r="P93" t="s">
        <v>24</v>
      </c>
      <c r="Q93">
        <v>2388</v>
      </c>
      <c r="R93">
        <v>17076059</v>
      </c>
      <c r="S93">
        <v>14</v>
      </c>
      <c r="T93" s="12" t="str">
        <f t="shared" si="1"/>
        <v>200955-64 years</v>
      </c>
    </row>
    <row r="94" spans="1:20" x14ac:dyDescent="0.35">
      <c r="M94">
        <v>2009</v>
      </c>
      <c r="N94">
        <v>2009</v>
      </c>
      <c r="O94" t="s">
        <v>25</v>
      </c>
      <c r="P94" t="s">
        <v>26</v>
      </c>
      <c r="Q94">
        <v>5642</v>
      </c>
      <c r="R94">
        <v>9857942</v>
      </c>
      <c r="S94">
        <v>57.2</v>
      </c>
      <c r="T94" s="12" t="str">
        <f t="shared" si="1"/>
        <v>200965-74 years</v>
      </c>
    </row>
    <row r="95" spans="1:20" x14ac:dyDescent="0.35">
      <c r="M95">
        <v>2009</v>
      </c>
      <c r="N95">
        <v>2009</v>
      </c>
      <c r="O95" t="s">
        <v>27</v>
      </c>
      <c r="P95" t="s">
        <v>28</v>
      </c>
      <c r="Q95">
        <v>10320</v>
      </c>
      <c r="R95">
        <v>5432135</v>
      </c>
      <c r="S95">
        <v>190</v>
      </c>
      <c r="T95" s="12" t="str">
        <f t="shared" si="1"/>
        <v>200975-84 years</v>
      </c>
    </row>
    <row r="96" spans="1:20" x14ac:dyDescent="0.35">
      <c r="M96">
        <v>2009</v>
      </c>
      <c r="N96">
        <v>2009</v>
      </c>
      <c r="O96" t="s">
        <v>29</v>
      </c>
      <c r="P96" t="s">
        <v>30</v>
      </c>
      <c r="Q96">
        <v>9281</v>
      </c>
      <c r="R96">
        <v>1735347</v>
      </c>
      <c r="S96">
        <v>534.79999999999995</v>
      </c>
      <c r="T96" s="12" t="str">
        <f t="shared" si="1"/>
        <v>200985+ years</v>
      </c>
    </row>
    <row r="97" spans="13:20" x14ac:dyDescent="0.35">
      <c r="M97">
        <v>2010</v>
      </c>
      <c r="N97">
        <v>2010</v>
      </c>
      <c r="O97" t="s">
        <v>15</v>
      </c>
      <c r="P97" t="s">
        <v>16</v>
      </c>
      <c r="Q97">
        <v>2</v>
      </c>
      <c r="R97">
        <v>22317842</v>
      </c>
      <c r="S97" t="s">
        <v>257</v>
      </c>
      <c r="T97" s="12" t="str">
        <f t="shared" si="1"/>
        <v>201015-24 years</v>
      </c>
    </row>
    <row r="98" spans="13:20" x14ac:dyDescent="0.35">
      <c r="M98">
        <v>2010</v>
      </c>
      <c r="N98">
        <v>2010</v>
      </c>
      <c r="O98" t="s">
        <v>17</v>
      </c>
      <c r="P98" t="s">
        <v>18</v>
      </c>
      <c r="Q98">
        <v>1</v>
      </c>
      <c r="R98">
        <v>20632091</v>
      </c>
      <c r="S98" t="s">
        <v>257</v>
      </c>
      <c r="T98" s="12" t="str">
        <f t="shared" si="1"/>
        <v>201025-34 years</v>
      </c>
    </row>
    <row r="99" spans="13:20" x14ac:dyDescent="0.35">
      <c r="M99">
        <v>2010</v>
      </c>
      <c r="N99">
        <v>2010</v>
      </c>
      <c r="O99" t="s">
        <v>19</v>
      </c>
      <c r="P99" t="s">
        <v>20</v>
      </c>
      <c r="Q99">
        <v>20</v>
      </c>
      <c r="R99">
        <v>20435999</v>
      </c>
      <c r="S99">
        <v>0.1</v>
      </c>
      <c r="T99" s="12" t="str">
        <f t="shared" si="1"/>
        <v>201035-44 years</v>
      </c>
    </row>
    <row r="100" spans="13:20" x14ac:dyDescent="0.35">
      <c r="M100">
        <v>2010</v>
      </c>
      <c r="N100">
        <v>2010</v>
      </c>
      <c r="O100" t="s">
        <v>21</v>
      </c>
      <c r="P100" t="s">
        <v>22</v>
      </c>
      <c r="Q100">
        <v>493</v>
      </c>
      <c r="R100">
        <v>22142359</v>
      </c>
      <c r="S100">
        <v>2.2000000000000002</v>
      </c>
      <c r="T100" s="12" t="str">
        <f t="shared" si="1"/>
        <v>201045-54 years</v>
      </c>
    </row>
    <row r="101" spans="13:20" x14ac:dyDescent="0.35">
      <c r="M101">
        <v>2010</v>
      </c>
      <c r="N101">
        <v>2010</v>
      </c>
      <c r="O101" t="s">
        <v>23</v>
      </c>
      <c r="P101" t="s">
        <v>24</v>
      </c>
      <c r="Q101">
        <v>2555</v>
      </c>
      <c r="R101">
        <v>17601148</v>
      </c>
      <c r="S101">
        <v>14.5</v>
      </c>
      <c r="T101" s="12" t="str">
        <f t="shared" si="1"/>
        <v>201055-64 years</v>
      </c>
    </row>
    <row r="102" spans="13:20" x14ac:dyDescent="0.35">
      <c r="M102">
        <v>2010</v>
      </c>
      <c r="N102">
        <v>2010</v>
      </c>
      <c r="O102" t="s">
        <v>25</v>
      </c>
      <c r="P102" t="s">
        <v>26</v>
      </c>
      <c r="Q102">
        <v>5866</v>
      </c>
      <c r="R102">
        <v>10096519</v>
      </c>
      <c r="S102">
        <v>58.1</v>
      </c>
      <c r="T102" s="12" t="str">
        <f t="shared" si="1"/>
        <v>201065-74 years</v>
      </c>
    </row>
    <row r="103" spans="13:20" x14ac:dyDescent="0.35">
      <c r="M103">
        <v>2010</v>
      </c>
      <c r="N103">
        <v>2010</v>
      </c>
      <c r="O103" t="s">
        <v>27</v>
      </c>
      <c r="P103" t="s">
        <v>28</v>
      </c>
      <c r="Q103">
        <v>10135</v>
      </c>
      <c r="R103">
        <v>5476762</v>
      </c>
      <c r="S103">
        <v>185.1</v>
      </c>
      <c r="T103" s="12" t="str">
        <f t="shared" si="1"/>
        <v>201075-84 years</v>
      </c>
    </row>
    <row r="104" spans="13:20" x14ac:dyDescent="0.35">
      <c r="M104">
        <v>2010</v>
      </c>
      <c r="N104">
        <v>2010</v>
      </c>
      <c r="O104" t="s">
        <v>29</v>
      </c>
      <c r="P104" t="s">
        <v>30</v>
      </c>
      <c r="Q104">
        <v>9488</v>
      </c>
      <c r="R104">
        <v>1789679</v>
      </c>
      <c r="S104">
        <v>530.20000000000005</v>
      </c>
      <c r="T104" s="12" t="str">
        <f t="shared" si="1"/>
        <v>201085+ years</v>
      </c>
    </row>
    <row r="105" spans="13:20" x14ac:dyDescent="0.35">
      <c r="M105">
        <v>2010</v>
      </c>
      <c r="N105">
        <v>2010</v>
      </c>
      <c r="O105" t="s">
        <v>31</v>
      </c>
      <c r="P105" t="s">
        <v>32</v>
      </c>
      <c r="Q105">
        <v>1</v>
      </c>
      <c r="R105" t="s">
        <v>33</v>
      </c>
      <c r="S105" t="s">
        <v>33</v>
      </c>
      <c r="T105" s="12" t="str">
        <f t="shared" si="1"/>
        <v>2010Not Stated</v>
      </c>
    </row>
    <row r="106" spans="13:20" x14ac:dyDescent="0.35">
      <c r="M106">
        <v>2011</v>
      </c>
      <c r="N106">
        <v>2011</v>
      </c>
      <c r="O106" t="s">
        <v>15</v>
      </c>
      <c r="P106" t="s">
        <v>16</v>
      </c>
      <c r="Q106">
        <v>1</v>
      </c>
      <c r="R106">
        <v>22431646</v>
      </c>
      <c r="S106" t="s">
        <v>257</v>
      </c>
      <c r="T106" s="12" t="str">
        <f t="shared" si="1"/>
        <v>201115-24 years</v>
      </c>
    </row>
    <row r="107" spans="13:20" x14ac:dyDescent="0.35">
      <c r="M107">
        <v>2011</v>
      </c>
      <c r="N107">
        <v>2011</v>
      </c>
      <c r="O107" t="s">
        <v>17</v>
      </c>
      <c r="P107" t="s">
        <v>18</v>
      </c>
      <c r="Q107">
        <v>2</v>
      </c>
      <c r="R107">
        <v>21044163</v>
      </c>
      <c r="S107" t="s">
        <v>257</v>
      </c>
      <c r="T107" s="12" t="str">
        <f t="shared" si="1"/>
        <v>201125-34 years</v>
      </c>
    </row>
    <row r="108" spans="13:20" x14ac:dyDescent="0.35">
      <c r="M108">
        <v>2011</v>
      </c>
      <c r="N108">
        <v>2011</v>
      </c>
      <c r="O108" t="s">
        <v>19</v>
      </c>
      <c r="P108" t="s">
        <v>20</v>
      </c>
      <c r="Q108">
        <v>20</v>
      </c>
      <c r="R108">
        <v>20223470</v>
      </c>
      <c r="S108">
        <v>0.1</v>
      </c>
      <c r="T108" s="12" t="str">
        <f t="shared" si="1"/>
        <v>201135-44 years</v>
      </c>
    </row>
    <row r="109" spans="13:20" x14ac:dyDescent="0.35">
      <c r="M109">
        <v>2011</v>
      </c>
      <c r="N109">
        <v>2011</v>
      </c>
      <c r="O109" t="s">
        <v>21</v>
      </c>
      <c r="P109" t="s">
        <v>22</v>
      </c>
      <c r="Q109">
        <v>417</v>
      </c>
      <c r="R109">
        <v>22019247</v>
      </c>
      <c r="S109">
        <v>1.9</v>
      </c>
      <c r="T109" s="12" t="str">
        <f t="shared" si="1"/>
        <v>201145-54 years</v>
      </c>
    </row>
    <row r="110" spans="13:20" x14ac:dyDescent="0.35">
      <c r="M110">
        <v>2011</v>
      </c>
      <c r="N110">
        <v>2011</v>
      </c>
      <c r="O110" t="s">
        <v>23</v>
      </c>
      <c r="P110" t="s">
        <v>24</v>
      </c>
      <c r="Q110">
        <v>2542</v>
      </c>
      <c r="R110">
        <v>18358205</v>
      </c>
      <c r="S110">
        <v>13.8</v>
      </c>
      <c r="T110" s="12" t="str">
        <f t="shared" si="1"/>
        <v>201155-64 years</v>
      </c>
    </row>
    <row r="111" spans="13:20" x14ac:dyDescent="0.35">
      <c r="M111">
        <v>2011</v>
      </c>
      <c r="N111">
        <v>2011</v>
      </c>
      <c r="O111" t="s">
        <v>25</v>
      </c>
      <c r="P111" t="s">
        <v>26</v>
      </c>
      <c r="Q111">
        <v>5682</v>
      </c>
      <c r="R111">
        <v>10476313</v>
      </c>
      <c r="S111">
        <v>54.2</v>
      </c>
      <c r="T111" s="12" t="str">
        <f t="shared" si="1"/>
        <v>201165-74 years</v>
      </c>
    </row>
    <row r="112" spans="13:20" x14ac:dyDescent="0.35">
      <c r="M112">
        <v>2011</v>
      </c>
      <c r="N112">
        <v>2011</v>
      </c>
      <c r="O112" t="s">
        <v>27</v>
      </c>
      <c r="P112" t="s">
        <v>28</v>
      </c>
      <c r="Q112">
        <v>9853</v>
      </c>
      <c r="R112">
        <v>5573033</v>
      </c>
      <c r="S112">
        <v>176.8</v>
      </c>
      <c r="T112" s="12" t="str">
        <f t="shared" si="1"/>
        <v>201175-84 years</v>
      </c>
    </row>
    <row r="113" spans="13:20" x14ac:dyDescent="0.35">
      <c r="M113">
        <v>2011</v>
      </c>
      <c r="N113">
        <v>2011</v>
      </c>
      <c r="O113" t="s">
        <v>29</v>
      </c>
      <c r="P113" t="s">
        <v>30</v>
      </c>
      <c r="Q113">
        <v>9453</v>
      </c>
      <c r="R113">
        <v>1894025</v>
      </c>
      <c r="S113">
        <v>499.1</v>
      </c>
      <c r="T113" s="12" t="str">
        <f t="shared" si="1"/>
        <v>201185+ years</v>
      </c>
    </row>
    <row r="114" spans="13:20" x14ac:dyDescent="0.35">
      <c r="M114">
        <v>2012</v>
      </c>
      <c r="N114">
        <v>2012</v>
      </c>
      <c r="O114" t="s">
        <v>17</v>
      </c>
      <c r="P114" t="s">
        <v>18</v>
      </c>
      <c r="Q114">
        <v>3</v>
      </c>
      <c r="R114">
        <v>21338792</v>
      </c>
      <c r="S114" t="s">
        <v>257</v>
      </c>
      <c r="T114" s="12" t="str">
        <f t="shared" si="1"/>
        <v>201225-34 years</v>
      </c>
    </row>
    <row r="115" spans="13:20" x14ac:dyDescent="0.35">
      <c r="M115">
        <v>2012</v>
      </c>
      <c r="N115">
        <v>2012</v>
      </c>
      <c r="O115" t="s">
        <v>19</v>
      </c>
      <c r="P115" t="s">
        <v>20</v>
      </c>
      <c r="Q115">
        <v>24</v>
      </c>
      <c r="R115">
        <v>20173607</v>
      </c>
      <c r="S115">
        <v>0.1</v>
      </c>
      <c r="T115" s="12" t="str">
        <f t="shared" si="1"/>
        <v>201235-44 years</v>
      </c>
    </row>
    <row r="116" spans="13:20" x14ac:dyDescent="0.35">
      <c r="M116">
        <v>2012</v>
      </c>
      <c r="N116">
        <v>2012</v>
      </c>
      <c r="O116" t="s">
        <v>21</v>
      </c>
      <c r="P116" t="s">
        <v>22</v>
      </c>
      <c r="Q116">
        <v>485</v>
      </c>
      <c r="R116">
        <v>21806870</v>
      </c>
      <c r="S116">
        <v>2.2000000000000002</v>
      </c>
      <c r="T116" s="12" t="str">
        <f t="shared" si="1"/>
        <v>201245-54 years</v>
      </c>
    </row>
    <row r="117" spans="13:20" x14ac:dyDescent="0.35">
      <c r="M117">
        <v>2012</v>
      </c>
      <c r="N117">
        <v>2012</v>
      </c>
      <c r="O117" t="s">
        <v>23</v>
      </c>
      <c r="P117" t="s">
        <v>24</v>
      </c>
      <c r="Q117">
        <v>2461</v>
      </c>
      <c r="R117">
        <v>18602894</v>
      </c>
      <c r="S117">
        <v>13.2</v>
      </c>
      <c r="T117" s="12" t="str">
        <f t="shared" si="1"/>
        <v>201255-64 years</v>
      </c>
    </row>
    <row r="118" spans="13:20" x14ac:dyDescent="0.35">
      <c r="M118">
        <v>2012</v>
      </c>
      <c r="N118">
        <v>2012</v>
      </c>
      <c r="O118" t="s">
        <v>25</v>
      </c>
      <c r="P118" t="s">
        <v>26</v>
      </c>
      <c r="Q118">
        <v>5819</v>
      </c>
      <c r="R118">
        <v>11202862</v>
      </c>
      <c r="S118">
        <v>51.9</v>
      </c>
      <c r="T118" s="12" t="str">
        <f t="shared" si="1"/>
        <v>201265-74 years</v>
      </c>
    </row>
    <row r="119" spans="13:20" x14ac:dyDescent="0.35">
      <c r="M119">
        <v>2012</v>
      </c>
      <c r="N119">
        <v>2012</v>
      </c>
      <c r="O119" t="s">
        <v>27</v>
      </c>
      <c r="P119" t="s">
        <v>28</v>
      </c>
      <c r="Q119">
        <v>9381</v>
      </c>
      <c r="R119">
        <v>5648150</v>
      </c>
      <c r="S119">
        <v>166.1</v>
      </c>
      <c r="T119" s="12" t="str">
        <f t="shared" si="1"/>
        <v>201275-84 years</v>
      </c>
    </row>
    <row r="120" spans="13:20" x14ac:dyDescent="0.35">
      <c r="M120">
        <v>2012</v>
      </c>
      <c r="N120">
        <v>2012</v>
      </c>
      <c r="O120" t="s">
        <v>29</v>
      </c>
      <c r="P120" t="s">
        <v>30</v>
      </c>
      <c r="Q120">
        <v>9071</v>
      </c>
      <c r="R120">
        <v>1964033</v>
      </c>
      <c r="S120">
        <v>461.9</v>
      </c>
      <c r="T120" s="12" t="str">
        <f t="shared" si="1"/>
        <v>201285+ years</v>
      </c>
    </row>
    <row r="121" spans="13:20" x14ac:dyDescent="0.35">
      <c r="M121">
        <v>2012</v>
      </c>
      <c r="N121">
        <v>2012</v>
      </c>
      <c r="O121" t="s">
        <v>31</v>
      </c>
      <c r="P121" t="s">
        <v>32</v>
      </c>
      <c r="Q121">
        <v>1</v>
      </c>
      <c r="R121" t="s">
        <v>33</v>
      </c>
      <c r="S121" t="s">
        <v>33</v>
      </c>
      <c r="T121" s="12" t="str">
        <f t="shared" si="1"/>
        <v>2012Not Stated</v>
      </c>
    </row>
    <row r="122" spans="13:20" x14ac:dyDescent="0.35">
      <c r="M122">
        <v>2013</v>
      </c>
      <c r="N122">
        <v>2013</v>
      </c>
      <c r="O122" t="s">
        <v>10</v>
      </c>
      <c r="P122" s="1">
        <v>44330</v>
      </c>
      <c r="Q122">
        <v>1</v>
      </c>
      <c r="R122">
        <v>21061497</v>
      </c>
      <c r="S122" t="s">
        <v>257</v>
      </c>
      <c r="T122" s="12" t="str">
        <f t="shared" si="1"/>
        <v>20135-14 years</v>
      </c>
    </row>
    <row r="123" spans="13:20" x14ac:dyDescent="0.35">
      <c r="M123">
        <v>2013</v>
      </c>
      <c r="N123">
        <v>2013</v>
      </c>
      <c r="O123" t="s">
        <v>15</v>
      </c>
      <c r="P123" t="s">
        <v>16</v>
      </c>
      <c r="Q123">
        <v>2</v>
      </c>
      <c r="R123">
        <v>22525155</v>
      </c>
      <c r="S123" t="s">
        <v>257</v>
      </c>
      <c r="T123" s="12" t="str">
        <f t="shared" si="1"/>
        <v>201315-24 years</v>
      </c>
    </row>
    <row r="124" spans="13:20" x14ac:dyDescent="0.35">
      <c r="M124">
        <v>2013</v>
      </c>
      <c r="N124">
        <v>2013</v>
      </c>
      <c r="O124" t="s">
        <v>17</v>
      </c>
      <c r="P124" t="s">
        <v>18</v>
      </c>
      <c r="Q124">
        <v>3</v>
      </c>
      <c r="R124">
        <v>21641491</v>
      </c>
      <c r="S124" t="s">
        <v>257</v>
      </c>
      <c r="T124" s="12" t="str">
        <f t="shared" si="1"/>
        <v>201325-34 years</v>
      </c>
    </row>
    <row r="125" spans="13:20" x14ac:dyDescent="0.35">
      <c r="M125">
        <v>2013</v>
      </c>
      <c r="N125">
        <v>2013</v>
      </c>
      <c r="O125" t="s">
        <v>19</v>
      </c>
      <c r="P125" t="s">
        <v>20</v>
      </c>
      <c r="Q125">
        <v>20</v>
      </c>
      <c r="R125">
        <v>20145261</v>
      </c>
      <c r="S125">
        <v>0.1</v>
      </c>
      <c r="T125" s="12" t="str">
        <f t="shared" si="1"/>
        <v>201335-44 years</v>
      </c>
    </row>
    <row r="126" spans="13:20" x14ac:dyDescent="0.35">
      <c r="M126">
        <v>2013</v>
      </c>
      <c r="N126">
        <v>2013</v>
      </c>
      <c r="O126" t="s">
        <v>21</v>
      </c>
      <c r="P126" t="s">
        <v>22</v>
      </c>
      <c r="Q126">
        <v>447</v>
      </c>
      <c r="R126">
        <v>21569084</v>
      </c>
      <c r="S126">
        <v>2.1</v>
      </c>
      <c r="T126" s="12" t="str">
        <f t="shared" si="1"/>
        <v>201345-54 years</v>
      </c>
    </row>
    <row r="127" spans="13:20" x14ac:dyDescent="0.35">
      <c r="M127">
        <v>2013</v>
      </c>
      <c r="N127">
        <v>2013</v>
      </c>
      <c r="O127" t="s">
        <v>23</v>
      </c>
      <c r="P127" t="s">
        <v>24</v>
      </c>
      <c r="Q127">
        <v>2570</v>
      </c>
      <c r="R127">
        <v>18956755</v>
      </c>
      <c r="S127">
        <v>13.6</v>
      </c>
      <c r="T127" s="12" t="str">
        <f t="shared" si="1"/>
        <v>201355-64 years</v>
      </c>
    </row>
    <row r="128" spans="13:20" x14ac:dyDescent="0.35">
      <c r="M128">
        <v>2013</v>
      </c>
      <c r="N128">
        <v>2013</v>
      </c>
      <c r="O128" t="s">
        <v>25</v>
      </c>
      <c r="P128" t="s">
        <v>26</v>
      </c>
      <c r="Q128">
        <v>5984</v>
      </c>
      <c r="R128">
        <v>11797642</v>
      </c>
      <c r="S128">
        <v>50.7</v>
      </c>
      <c r="T128" s="12" t="str">
        <f t="shared" si="1"/>
        <v>201365-74 years</v>
      </c>
    </row>
    <row r="129" spans="13:20" x14ac:dyDescent="0.35">
      <c r="M129">
        <v>2013</v>
      </c>
      <c r="N129">
        <v>2013</v>
      </c>
      <c r="O129" t="s">
        <v>27</v>
      </c>
      <c r="P129" t="s">
        <v>28</v>
      </c>
      <c r="Q129">
        <v>9259</v>
      </c>
      <c r="R129">
        <v>5760517</v>
      </c>
      <c r="S129">
        <v>160.69999999999999</v>
      </c>
      <c r="T129" s="12" t="str">
        <f t="shared" si="1"/>
        <v>201375-84 years</v>
      </c>
    </row>
    <row r="130" spans="13:20" x14ac:dyDescent="0.35">
      <c r="M130">
        <v>2013</v>
      </c>
      <c r="N130">
        <v>2013</v>
      </c>
      <c r="O130" t="s">
        <v>29</v>
      </c>
      <c r="P130" t="s">
        <v>30</v>
      </c>
      <c r="Q130">
        <v>9395</v>
      </c>
      <c r="R130">
        <v>2041782</v>
      </c>
      <c r="S130">
        <v>460.1</v>
      </c>
      <c r="T130" s="12" t="str">
        <f t="shared" si="1"/>
        <v>201385+ years</v>
      </c>
    </row>
    <row r="131" spans="13:20" x14ac:dyDescent="0.35">
      <c r="M131">
        <v>2013</v>
      </c>
      <c r="N131">
        <v>2013</v>
      </c>
      <c r="O131" t="s">
        <v>31</v>
      </c>
      <c r="P131" t="s">
        <v>32</v>
      </c>
      <c r="Q131">
        <v>1</v>
      </c>
      <c r="R131" t="s">
        <v>33</v>
      </c>
      <c r="S131" t="s">
        <v>33</v>
      </c>
      <c r="T131" s="12" t="str">
        <f t="shared" ref="T131:T183" si="2">M131&amp;O131</f>
        <v>2013Not Stated</v>
      </c>
    </row>
    <row r="132" spans="13:20" x14ac:dyDescent="0.35">
      <c r="M132">
        <v>2014</v>
      </c>
      <c r="N132">
        <v>2014</v>
      </c>
      <c r="O132" t="s">
        <v>168</v>
      </c>
      <c r="P132" s="1">
        <v>44200</v>
      </c>
      <c r="Q132">
        <v>1</v>
      </c>
      <c r="R132">
        <v>8137871</v>
      </c>
      <c r="S132" t="s">
        <v>257</v>
      </c>
      <c r="T132" s="12" t="str">
        <f t="shared" si="2"/>
        <v>20141-4 years</v>
      </c>
    </row>
    <row r="133" spans="13:20" x14ac:dyDescent="0.35">
      <c r="M133">
        <v>2014</v>
      </c>
      <c r="N133">
        <v>2014</v>
      </c>
      <c r="O133" t="s">
        <v>15</v>
      </c>
      <c r="P133" t="s">
        <v>16</v>
      </c>
      <c r="Q133">
        <v>3</v>
      </c>
      <c r="R133">
        <v>22523450</v>
      </c>
      <c r="S133" t="s">
        <v>257</v>
      </c>
      <c r="T133" s="12" t="str">
        <f t="shared" si="2"/>
        <v>201415-24 years</v>
      </c>
    </row>
    <row r="134" spans="13:20" x14ac:dyDescent="0.35">
      <c r="M134">
        <v>2014</v>
      </c>
      <c r="N134">
        <v>2014</v>
      </c>
      <c r="O134" t="s">
        <v>19</v>
      </c>
      <c r="P134" t="s">
        <v>20</v>
      </c>
      <c r="Q134">
        <v>19</v>
      </c>
      <c r="R134">
        <v>20159229</v>
      </c>
      <c r="S134" t="s">
        <v>257</v>
      </c>
      <c r="T134" s="12" t="str">
        <f t="shared" si="2"/>
        <v>201435-44 years</v>
      </c>
    </row>
    <row r="135" spans="13:20" x14ac:dyDescent="0.35">
      <c r="M135">
        <v>2014</v>
      </c>
      <c r="N135">
        <v>2014</v>
      </c>
      <c r="O135" t="s">
        <v>21</v>
      </c>
      <c r="P135" t="s">
        <v>22</v>
      </c>
      <c r="Q135">
        <v>419</v>
      </c>
      <c r="R135">
        <v>21425044</v>
      </c>
      <c r="S135">
        <v>2</v>
      </c>
      <c r="T135" s="12" t="str">
        <f t="shared" si="2"/>
        <v>201445-54 years</v>
      </c>
    </row>
    <row r="136" spans="13:20" x14ac:dyDescent="0.35">
      <c r="M136">
        <v>2014</v>
      </c>
      <c r="N136">
        <v>2014</v>
      </c>
      <c r="O136" t="s">
        <v>23</v>
      </c>
      <c r="P136" t="s">
        <v>24</v>
      </c>
      <c r="Q136">
        <v>2651</v>
      </c>
      <c r="R136">
        <v>19321882</v>
      </c>
      <c r="S136">
        <v>13.7</v>
      </c>
      <c r="T136" s="12" t="str">
        <f t="shared" si="2"/>
        <v>201455-64 years</v>
      </c>
    </row>
    <row r="137" spans="13:20" x14ac:dyDescent="0.35">
      <c r="M137">
        <v>2014</v>
      </c>
      <c r="N137">
        <v>2014</v>
      </c>
      <c r="O137" t="s">
        <v>25</v>
      </c>
      <c r="P137" t="s">
        <v>26</v>
      </c>
      <c r="Q137">
        <v>6390</v>
      </c>
      <c r="R137">
        <v>12349045</v>
      </c>
      <c r="S137">
        <v>51.7</v>
      </c>
      <c r="T137" s="12" t="str">
        <f t="shared" si="2"/>
        <v>201465-74 years</v>
      </c>
    </row>
    <row r="138" spans="13:20" x14ac:dyDescent="0.35">
      <c r="M138">
        <v>2014</v>
      </c>
      <c r="N138">
        <v>2014</v>
      </c>
      <c r="O138" t="s">
        <v>27</v>
      </c>
      <c r="P138" t="s">
        <v>28</v>
      </c>
      <c r="Q138">
        <v>9464</v>
      </c>
      <c r="R138">
        <v>5893378</v>
      </c>
      <c r="S138">
        <v>160.6</v>
      </c>
      <c r="T138" s="12" t="str">
        <f t="shared" si="2"/>
        <v>201475-84 years</v>
      </c>
    </row>
    <row r="139" spans="13:20" x14ac:dyDescent="0.35">
      <c r="M139">
        <v>2014</v>
      </c>
      <c r="N139">
        <v>2014</v>
      </c>
      <c r="O139" t="s">
        <v>29</v>
      </c>
      <c r="P139" t="s">
        <v>30</v>
      </c>
      <c r="Q139">
        <v>9396</v>
      </c>
      <c r="R139">
        <v>2108869</v>
      </c>
      <c r="S139">
        <v>445.5</v>
      </c>
      <c r="T139" s="12" t="str">
        <f t="shared" si="2"/>
        <v>201485+ years</v>
      </c>
    </row>
    <row r="140" spans="13:20" x14ac:dyDescent="0.35">
      <c r="M140">
        <v>2014</v>
      </c>
      <c r="N140">
        <v>2014</v>
      </c>
      <c r="O140" t="s">
        <v>31</v>
      </c>
      <c r="P140" t="s">
        <v>32</v>
      </c>
      <c r="Q140">
        <v>1</v>
      </c>
      <c r="R140" t="s">
        <v>33</v>
      </c>
      <c r="S140" t="s">
        <v>33</v>
      </c>
      <c r="T140" s="12" t="str">
        <f t="shared" si="2"/>
        <v>2014Not Stated</v>
      </c>
    </row>
    <row r="141" spans="13:20" x14ac:dyDescent="0.35">
      <c r="M141">
        <v>2015</v>
      </c>
      <c r="N141">
        <v>2015</v>
      </c>
      <c r="O141" t="s">
        <v>17</v>
      </c>
      <c r="P141" t="s">
        <v>18</v>
      </c>
      <c r="Q141">
        <v>4</v>
      </c>
      <c r="R141">
        <v>22299138</v>
      </c>
      <c r="S141" t="s">
        <v>257</v>
      </c>
      <c r="T141" s="12" t="str">
        <f t="shared" si="2"/>
        <v>201525-34 years</v>
      </c>
    </row>
    <row r="142" spans="13:20" x14ac:dyDescent="0.35">
      <c r="M142">
        <v>2015</v>
      </c>
      <c r="N142">
        <v>2015</v>
      </c>
      <c r="O142" t="s">
        <v>19</v>
      </c>
      <c r="P142" t="s">
        <v>20</v>
      </c>
      <c r="Q142">
        <v>18</v>
      </c>
      <c r="R142">
        <v>20203577</v>
      </c>
      <c r="S142" t="s">
        <v>257</v>
      </c>
      <c r="T142" s="12" t="str">
        <f t="shared" si="2"/>
        <v>201535-44 years</v>
      </c>
    </row>
    <row r="143" spans="13:20" x14ac:dyDescent="0.35">
      <c r="M143">
        <v>2015</v>
      </c>
      <c r="N143">
        <v>2015</v>
      </c>
      <c r="O143" t="s">
        <v>21</v>
      </c>
      <c r="P143" t="s">
        <v>22</v>
      </c>
      <c r="Q143">
        <v>394</v>
      </c>
      <c r="R143">
        <v>21298776</v>
      </c>
      <c r="S143">
        <v>1.8</v>
      </c>
      <c r="T143" s="12" t="str">
        <f t="shared" si="2"/>
        <v>201545-54 years</v>
      </c>
    </row>
    <row r="144" spans="13:20" x14ac:dyDescent="0.35">
      <c r="M144">
        <v>2015</v>
      </c>
      <c r="N144">
        <v>2015</v>
      </c>
      <c r="O144" t="s">
        <v>23</v>
      </c>
      <c r="P144" t="s">
        <v>24</v>
      </c>
      <c r="Q144">
        <v>2715</v>
      </c>
      <c r="R144">
        <v>19714747</v>
      </c>
      <c r="S144">
        <v>13.8</v>
      </c>
      <c r="T144" s="12" t="str">
        <f t="shared" si="2"/>
        <v>201555-64 years</v>
      </c>
    </row>
    <row r="145" spans="13:20" x14ac:dyDescent="0.35">
      <c r="M145">
        <v>2015</v>
      </c>
      <c r="N145">
        <v>2015</v>
      </c>
      <c r="O145" t="s">
        <v>25</v>
      </c>
      <c r="P145" t="s">
        <v>26</v>
      </c>
      <c r="Q145">
        <v>6487</v>
      </c>
      <c r="R145">
        <v>12892348</v>
      </c>
      <c r="S145">
        <v>50.3</v>
      </c>
      <c r="T145" s="12" t="str">
        <f t="shared" si="2"/>
        <v>201565-74 years</v>
      </c>
    </row>
    <row r="146" spans="13:20" x14ac:dyDescent="0.35">
      <c r="M146">
        <v>2015</v>
      </c>
      <c r="N146">
        <v>2015</v>
      </c>
      <c r="O146" t="s">
        <v>27</v>
      </c>
      <c r="P146" t="s">
        <v>28</v>
      </c>
      <c r="Q146">
        <v>9611</v>
      </c>
      <c r="R146">
        <v>6023571</v>
      </c>
      <c r="S146">
        <v>159.6</v>
      </c>
      <c r="T146" s="12" t="str">
        <f t="shared" si="2"/>
        <v>201575-84 years</v>
      </c>
    </row>
    <row r="147" spans="13:20" x14ac:dyDescent="0.35">
      <c r="M147">
        <v>2015</v>
      </c>
      <c r="N147">
        <v>2015</v>
      </c>
      <c r="O147" t="s">
        <v>29</v>
      </c>
      <c r="P147" t="s">
        <v>30</v>
      </c>
      <c r="Q147">
        <v>9619</v>
      </c>
      <c r="R147">
        <v>2174298</v>
      </c>
      <c r="S147">
        <v>442.4</v>
      </c>
      <c r="T147" s="12" t="str">
        <f t="shared" si="2"/>
        <v>201585+ years</v>
      </c>
    </row>
    <row r="148" spans="13:20" x14ac:dyDescent="0.35">
      <c r="M148">
        <v>2016</v>
      </c>
      <c r="N148">
        <v>2016</v>
      </c>
      <c r="O148" t="s">
        <v>15</v>
      </c>
      <c r="P148" t="s">
        <v>16</v>
      </c>
      <c r="Q148">
        <v>1</v>
      </c>
      <c r="R148">
        <v>22292911</v>
      </c>
      <c r="S148" t="s">
        <v>257</v>
      </c>
      <c r="T148" s="12" t="str">
        <f t="shared" si="2"/>
        <v>201615-24 years</v>
      </c>
    </row>
    <row r="149" spans="13:20" x14ac:dyDescent="0.35">
      <c r="M149">
        <v>2016</v>
      </c>
      <c r="N149">
        <v>2016</v>
      </c>
      <c r="O149" t="s">
        <v>17</v>
      </c>
      <c r="P149" t="s">
        <v>18</v>
      </c>
      <c r="Q149">
        <v>3</v>
      </c>
      <c r="R149">
        <v>22599738</v>
      </c>
      <c r="S149" t="s">
        <v>257</v>
      </c>
      <c r="T149" s="12" t="str">
        <f t="shared" si="2"/>
        <v>201625-34 years</v>
      </c>
    </row>
    <row r="150" spans="13:20" x14ac:dyDescent="0.35">
      <c r="M150">
        <v>2016</v>
      </c>
      <c r="N150">
        <v>2016</v>
      </c>
      <c r="O150" t="s">
        <v>19</v>
      </c>
      <c r="P150" t="s">
        <v>20</v>
      </c>
      <c r="Q150">
        <v>19</v>
      </c>
      <c r="R150">
        <v>20152763</v>
      </c>
      <c r="S150" t="s">
        <v>257</v>
      </c>
      <c r="T150" s="12" t="str">
        <f t="shared" si="2"/>
        <v>201635-44 years</v>
      </c>
    </row>
    <row r="151" spans="13:20" x14ac:dyDescent="0.35">
      <c r="M151">
        <v>2016</v>
      </c>
      <c r="N151">
        <v>2016</v>
      </c>
      <c r="O151" t="s">
        <v>21</v>
      </c>
      <c r="P151" t="s">
        <v>22</v>
      </c>
      <c r="Q151">
        <v>397</v>
      </c>
      <c r="R151">
        <v>21106139</v>
      </c>
      <c r="S151">
        <v>1.9</v>
      </c>
      <c r="T151" s="12" t="str">
        <f t="shared" si="2"/>
        <v>201645-54 years</v>
      </c>
    </row>
    <row r="152" spans="13:20" x14ac:dyDescent="0.35">
      <c r="M152">
        <v>2016</v>
      </c>
      <c r="N152">
        <v>2016</v>
      </c>
      <c r="O152" t="s">
        <v>23</v>
      </c>
      <c r="P152" t="s">
        <v>24</v>
      </c>
      <c r="Q152">
        <v>2893</v>
      </c>
      <c r="R152">
        <v>19999038</v>
      </c>
      <c r="S152">
        <v>14.5</v>
      </c>
      <c r="T152" s="12" t="str">
        <f t="shared" si="2"/>
        <v>201655-64 years</v>
      </c>
    </row>
    <row r="153" spans="13:20" x14ac:dyDescent="0.35">
      <c r="M153">
        <v>2016</v>
      </c>
      <c r="N153">
        <v>2016</v>
      </c>
      <c r="O153" t="s">
        <v>25</v>
      </c>
      <c r="P153" t="s">
        <v>26</v>
      </c>
      <c r="Q153">
        <v>6881</v>
      </c>
      <c r="R153">
        <v>13391109</v>
      </c>
      <c r="S153">
        <v>51.4</v>
      </c>
      <c r="T153" s="12" t="str">
        <f t="shared" si="2"/>
        <v>201665-74 years</v>
      </c>
    </row>
    <row r="154" spans="13:20" x14ac:dyDescent="0.35">
      <c r="M154">
        <v>2016</v>
      </c>
      <c r="N154">
        <v>2016</v>
      </c>
      <c r="O154" t="s">
        <v>27</v>
      </c>
      <c r="P154" t="s">
        <v>28</v>
      </c>
      <c r="Q154">
        <v>10081</v>
      </c>
      <c r="R154">
        <v>6176874</v>
      </c>
      <c r="S154">
        <v>163.19999999999999</v>
      </c>
      <c r="T154" s="12" t="str">
        <f t="shared" si="2"/>
        <v>201675-84 years</v>
      </c>
    </row>
    <row r="155" spans="13:20" x14ac:dyDescent="0.35">
      <c r="M155">
        <v>2016</v>
      </c>
      <c r="N155">
        <v>2016</v>
      </c>
      <c r="O155" t="s">
        <v>29</v>
      </c>
      <c r="P155" t="s">
        <v>30</v>
      </c>
      <c r="Q155">
        <v>10095</v>
      </c>
      <c r="R155">
        <v>2224843</v>
      </c>
      <c r="S155">
        <v>453.7</v>
      </c>
      <c r="T155" s="12" t="str">
        <f t="shared" si="2"/>
        <v>201685+ years</v>
      </c>
    </row>
    <row r="156" spans="13:20" x14ac:dyDescent="0.35">
      <c r="M156">
        <v>2017</v>
      </c>
      <c r="N156">
        <v>2017</v>
      </c>
      <c r="O156" t="s">
        <v>10</v>
      </c>
      <c r="P156" s="1">
        <v>44330</v>
      </c>
      <c r="Q156">
        <v>1</v>
      </c>
      <c r="R156">
        <v>20973213</v>
      </c>
      <c r="S156" t="s">
        <v>257</v>
      </c>
      <c r="T156" s="12" t="str">
        <f t="shared" si="2"/>
        <v>20175-14 years</v>
      </c>
    </row>
    <row r="157" spans="13:20" x14ac:dyDescent="0.35">
      <c r="M157">
        <v>2017</v>
      </c>
      <c r="N157">
        <v>2017</v>
      </c>
      <c r="O157" t="s">
        <v>15</v>
      </c>
      <c r="P157" t="s">
        <v>16</v>
      </c>
      <c r="Q157">
        <v>1</v>
      </c>
      <c r="R157">
        <v>22149633</v>
      </c>
      <c r="S157" t="s">
        <v>257</v>
      </c>
      <c r="T157" s="12" t="str">
        <f t="shared" si="2"/>
        <v>201715-24 years</v>
      </c>
    </row>
    <row r="158" spans="13:20" x14ac:dyDescent="0.35">
      <c r="M158">
        <v>2017</v>
      </c>
      <c r="N158">
        <v>2017</v>
      </c>
      <c r="O158" t="s">
        <v>17</v>
      </c>
      <c r="P158" t="s">
        <v>18</v>
      </c>
      <c r="Q158">
        <v>1</v>
      </c>
      <c r="R158">
        <v>22991361</v>
      </c>
      <c r="S158" t="s">
        <v>257</v>
      </c>
      <c r="T158" s="12" t="str">
        <f t="shared" si="2"/>
        <v>201725-34 years</v>
      </c>
    </row>
    <row r="159" spans="13:20" x14ac:dyDescent="0.35">
      <c r="M159">
        <v>2017</v>
      </c>
      <c r="N159">
        <v>2017</v>
      </c>
      <c r="O159" t="s">
        <v>19</v>
      </c>
      <c r="P159" t="s">
        <v>20</v>
      </c>
      <c r="Q159">
        <v>8</v>
      </c>
      <c r="R159">
        <v>20369100</v>
      </c>
      <c r="S159" t="s">
        <v>257</v>
      </c>
      <c r="T159" s="12" t="str">
        <f t="shared" si="2"/>
        <v>201735-44 years</v>
      </c>
    </row>
    <row r="160" spans="13:20" x14ac:dyDescent="0.35">
      <c r="M160">
        <v>2017</v>
      </c>
      <c r="N160">
        <v>2017</v>
      </c>
      <c r="O160" t="s">
        <v>21</v>
      </c>
      <c r="P160" t="s">
        <v>22</v>
      </c>
      <c r="Q160">
        <v>399</v>
      </c>
      <c r="R160">
        <v>20906357</v>
      </c>
      <c r="S160">
        <v>1.9</v>
      </c>
      <c r="T160" s="12" t="str">
        <f t="shared" si="2"/>
        <v>201745-54 years</v>
      </c>
    </row>
    <row r="161" spans="13:20" x14ac:dyDescent="0.35">
      <c r="M161">
        <v>2017</v>
      </c>
      <c r="N161">
        <v>2017</v>
      </c>
      <c r="O161" t="s">
        <v>23</v>
      </c>
      <c r="P161" t="s">
        <v>24</v>
      </c>
      <c r="Q161">
        <v>2743</v>
      </c>
      <c r="R161">
        <v>20257803</v>
      </c>
      <c r="S161">
        <v>13.5</v>
      </c>
      <c r="T161" s="12" t="str">
        <f t="shared" si="2"/>
        <v>201755-64 years</v>
      </c>
    </row>
    <row r="162" spans="13:20" x14ac:dyDescent="0.35">
      <c r="M162">
        <v>2017</v>
      </c>
      <c r="N162">
        <v>2017</v>
      </c>
      <c r="O162" t="s">
        <v>25</v>
      </c>
      <c r="P162" t="s">
        <v>26</v>
      </c>
      <c r="Q162">
        <v>7280</v>
      </c>
      <c r="R162">
        <v>13877140</v>
      </c>
      <c r="S162">
        <v>52.5</v>
      </c>
      <c r="T162" s="12" t="str">
        <f t="shared" si="2"/>
        <v>201765-74 years</v>
      </c>
    </row>
    <row r="163" spans="13:20" x14ac:dyDescent="0.35">
      <c r="M163">
        <v>2017</v>
      </c>
      <c r="N163">
        <v>2017</v>
      </c>
      <c r="O163" t="s">
        <v>27</v>
      </c>
      <c r="P163" t="s">
        <v>28</v>
      </c>
      <c r="Q163">
        <v>10143</v>
      </c>
      <c r="R163">
        <v>6407875</v>
      </c>
      <c r="S163">
        <v>158.30000000000001</v>
      </c>
      <c r="T163" s="12" t="str">
        <f t="shared" si="2"/>
        <v>201775-84 years</v>
      </c>
    </row>
    <row r="164" spans="13:20" x14ac:dyDescent="0.35">
      <c r="M164">
        <v>2017</v>
      </c>
      <c r="N164">
        <v>2017</v>
      </c>
      <c r="O164" t="s">
        <v>29</v>
      </c>
      <c r="P164" t="s">
        <v>30</v>
      </c>
      <c r="Q164">
        <v>9910</v>
      </c>
      <c r="R164">
        <v>2279669</v>
      </c>
      <c r="S164">
        <v>434.7</v>
      </c>
      <c r="T164" s="12" t="str">
        <f t="shared" si="2"/>
        <v>201785+ years</v>
      </c>
    </row>
    <row r="165" spans="13:20" x14ac:dyDescent="0.35">
      <c r="M165">
        <v>2017</v>
      </c>
      <c r="N165">
        <v>2017</v>
      </c>
      <c r="O165" t="s">
        <v>31</v>
      </c>
      <c r="P165" t="s">
        <v>32</v>
      </c>
      <c r="Q165">
        <v>2</v>
      </c>
      <c r="R165" t="s">
        <v>33</v>
      </c>
      <c r="S165" t="s">
        <v>33</v>
      </c>
      <c r="T165" s="12" t="str">
        <f t="shared" si="2"/>
        <v>2017Not Stated</v>
      </c>
    </row>
    <row r="166" spans="13:20" x14ac:dyDescent="0.35">
      <c r="M166">
        <v>2018</v>
      </c>
      <c r="N166">
        <v>2018</v>
      </c>
      <c r="O166" t="s">
        <v>168</v>
      </c>
      <c r="P166" s="1">
        <v>44200</v>
      </c>
      <c r="Q166">
        <v>1</v>
      </c>
      <c r="R166">
        <v>8163697</v>
      </c>
      <c r="S166" t="s">
        <v>257</v>
      </c>
      <c r="T166" s="12" t="str">
        <f t="shared" si="2"/>
        <v>20181-4 years</v>
      </c>
    </row>
    <row r="167" spans="13:20" x14ac:dyDescent="0.35">
      <c r="M167">
        <v>2018</v>
      </c>
      <c r="N167">
        <v>2018</v>
      </c>
      <c r="O167" t="s">
        <v>19</v>
      </c>
      <c r="P167" t="s">
        <v>20</v>
      </c>
      <c r="Q167">
        <v>24</v>
      </c>
      <c r="R167">
        <v>20587600</v>
      </c>
      <c r="S167">
        <v>0.1</v>
      </c>
      <c r="T167" s="12" t="str">
        <f t="shared" si="2"/>
        <v>201835-44 years</v>
      </c>
    </row>
    <row r="168" spans="13:20" x14ac:dyDescent="0.35">
      <c r="M168">
        <v>2018</v>
      </c>
      <c r="N168">
        <v>2018</v>
      </c>
      <c r="O168" t="s">
        <v>21</v>
      </c>
      <c r="P168" t="s">
        <v>22</v>
      </c>
      <c r="Q168">
        <v>412</v>
      </c>
      <c r="R168">
        <v>20541202</v>
      </c>
      <c r="S168">
        <v>2</v>
      </c>
      <c r="T168" s="12" t="str">
        <f t="shared" si="2"/>
        <v>201845-54 years</v>
      </c>
    </row>
    <row r="169" spans="13:20" x14ac:dyDescent="0.35">
      <c r="M169">
        <v>2018</v>
      </c>
      <c r="N169">
        <v>2018</v>
      </c>
      <c r="O169" t="s">
        <v>23</v>
      </c>
      <c r="P169" t="s">
        <v>24</v>
      </c>
      <c r="Q169">
        <v>2916</v>
      </c>
      <c r="R169">
        <v>20398863</v>
      </c>
      <c r="S169">
        <v>14.3</v>
      </c>
      <c r="T169" s="12" t="str">
        <f t="shared" si="2"/>
        <v>201855-64 years</v>
      </c>
    </row>
    <row r="170" spans="13:20" x14ac:dyDescent="0.35">
      <c r="M170">
        <v>2018</v>
      </c>
      <c r="N170">
        <v>2018</v>
      </c>
      <c r="O170" t="s">
        <v>25</v>
      </c>
      <c r="P170" t="s">
        <v>26</v>
      </c>
      <c r="Q170">
        <v>7420</v>
      </c>
      <c r="R170">
        <v>14246085</v>
      </c>
      <c r="S170">
        <v>52.1</v>
      </c>
      <c r="T170" s="12" t="str">
        <f t="shared" si="2"/>
        <v>201865-74 years</v>
      </c>
    </row>
    <row r="171" spans="13:20" x14ac:dyDescent="0.35">
      <c r="M171">
        <v>2018</v>
      </c>
      <c r="N171">
        <v>2018</v>
      </c>
      <c r="O171" t="s">
        <v>27</v>
      </c>
      <c r="P171" t="s">
        <v>28</v>
      </c>
      <c r="Q171">
        <v>10461</v>
      </c>
      <c r="R171">
        <v>6735040</v>
      </c>
      <c r="S171">
        <v>155.30000000000001</v>
      </c>
      <c r="T171" s="12" t="str">
        <f t="shared" si="2"/>
        <v>201875-84 years</v>
      </c>
    </row>
    <row r="172" spans="13:20" x14ac:dyDescent="0.35">
      <c r="M172">
        <v>2018</v>
      </c>
      <c r="N172">
        <v>2018</v>
      </c>
      <c r="O172" t="s">
        <v>29</v>
      </c>
      <c r="P172" t="s">
        <v>30</v>
      </c>
      <c r="Q172">
        <v>10254</v>
      </c>
      <c r="R172">
        <v>2325693</v>
      </c>
      <c r="S172">
        <v>440.9</v>
      </c>
      <c r="T172" s="12" t="str">
        <f t="shared" si="2"/>
        <v>201885+ years</v>
      </c>
    </row>
    <row r="173" spans="13:20" x14ac:dyDescent="0.35">
      <c r="M173">
        <v>2018</v>
      </c>
      <c r="N173">
        <v>2018</v>
      </c>
      <c r="O173" t="s">
        <v>31</v>
      </c>
      <c r="P173" t="s">
        <v>32</v>
      </c>
      <c r="Q173">
        <v>1</v>
      </c>
      <c r="R173" t="s">
        <v>33</v>
      </c>
      <c r="S173" t="s">
        <v>33</v>
      </c>
      <c r="T173" s="12" t="str">
        <f t="shared" si="2"/>
        <v>2018Not Stated</v>
      </c>
    </row>
    <row r="174" spans="13:20" x14ac:dyDescent="0.35">
      <c r="M174">
        <v>2019</v>
      </c>
      <c r="N174">
        <v>2019</v>
      </c>
      <c r="O174" t="s">
        <v>168</v>
      </c>
      <c r="P174" s="1">
        <v>44200</v>
      </c>
      <c r="Q174">
        <v>1</v>
      </c>
      <c r="R174">
        <v>8074090</v>
      </c>
      <c r="S174" t="s">
        <v>257</v>
      </c>
      <c r="T174" s="12" t="str">
        <f t="shared" si="2"/>
        <v>20191-4 years</v>
      </c>
    </row>
    <row r="175" spans="13:20" x14ac:dyDescent="0.35">
      <c r="M175">
        <v>2019</v>
      </c>
      <c r="N175">
        <v>2019</v>
      </c>
      <c r="O175" t="s">
        <v>15</v>
      </c>
      <c r="P175" t="s">
        <v>16</v>
      </c>
      <c r="Q175">
        <v>3</v>
      </c>
      <c r="R175">
        <v>21810359</v>
      </c>
      <c r="S175" t="s">
        <v>257</v>
      </c>
      <c r="T175" s="12" t="str">
        <f t="shared" si="2"/>
        <v>201915-24 years</v>
      </c>
    </row>
    <row r="176" spans="13:20" x14ac:dyDescent="0.35">
      <c r="M176">
        <v>2019</v>
      </c>
      <c r="N176">
        <v>2019</v>
      </c>
      <c r="O176" t="s">
        <v>17</v>
      </c>
      <c r="P176" t="s">
        <v>18</v>
      </c>
      <c r="Q176">
        <v>2</v>
      </c>
      <c r="R176">
        <v>23359180</v>
      </c>
      <c r="S176" t="s">
        <v>257</v>
      </c>
      <c r="T176" s="12" t="str">
        <f t="shared" si="2"/>
        <v>201925-34 years</v>
      </c>
    </row>
    <row r="177" spans="12:20" x14ac:dyDescent="0.35">
      <c r="M177">
        <v>2019</v>
      </c>
      <c r="N177">
        <v>2019</v>
      </c>
      <c r="O177" t="s">
        <v>19</v>
      </c>
      <c r="P177" t="s">
        <v>20</v>
      </c>
      <c r="Q177">
        <v>23</v>
      </c>
      <c r="R177">
        <v>20792080</v>
      </c>
      <c r="S177">
        <v>0.1</v>
      </c>
      <c r="T177" s="12" t="str">
        <f t="shared" si="2"/>
        <v>201935-44 years</v>
      </c>
    </row>
    <row r="178" spans="12:20" x14ac:dyDescent="0.35">
      <c r="M178">
        <v>2019</v>
      </c>
      <c r="N178">
        <v>2019</v>
      </c>
      <c r="O178" t="s">
        <v>21</v>
      </c>
      <c r="P178" t="s">
        <v>22</v>
      </c>
      <c r="Q178">
        <v>385</v>
      </c>
      <c r="R178">
        <v>20171966</v>
      </c>
      <c r="S178">
        <v>1.9</v>
      </c>
      <c r="T178" s="12" t="str">
        <f t="shared" si="2"/>
        <v>201945-54 years</v>
      </c>
    </row>
    <row r="179" spans="12:20" x14ac:dyDescent="0.35">
      <c r="M179">
        <v>2019</v>
      </c>
      <c r="N179">
        <v>2019</v>
      </c>
      <c r="O179" t="s">
        <v>23</v>
      </c>
      <c r="P179" t="s">
        <v>24</v>
      </c>
      <c r="Q179">
        <v>2922</v>
      </c>
      <c r="R179">
        <v>20499219</v>
      </c>
      <c r="S179">
        <v>14.3</v>
      </c>
      <c r="T179" s="12" t="str">
        <f t="shared" si="2"/>
        <v>201955-64 years</v>
      </c>
    </row>
    <row r="180" spans="12:20" x14ac:dyDescent="0.35">
      <c r="M180">
        <v>2019</v>
      </c>
      <c r="N180">
        <v>2019</v>
      </c>
      <c r="O180" t="s">
        <v>25</v>
      </c>
      <c r="P180" t="s">
        <v>26</v>
      </c>
      <c r="Q180">
        <v>7590</v>
      </c>
      <c r="R180">
        <v>14699579</v>
      </c>
      <c r="S180">
        <v>51.6</v>
      </c>
      <c r="T180" s="12" t="str">
        <f t="shared" si="2"/>
        <v>201965-74 years</v>
      </c>
    </row>
    <row r="181" spans="12:20" x14ac:dyDescent="0.35">
      <c r="M181">
        <v>2019</v>
      </c>
      <c r="N181">
        <v>2019</v>
      </c>
      <c r="O181" t="s">
        <v>27</v>
      </c>
      <c r="P181" t="s">
        <v>28</v>
      </c>
      <c r="Q181">
        <v>10487</v>
      </c>
      <c r="R181">
        <v>6998223</v>
      </c>
      <c r="S181">
        <v>149.9</v>
      </c>
      <c r="T181" s="12" t="str">
        <f t="shared" si="2"/>
        <v>201975-84 years</v>
      </c>
    </row>
    <row r="182" spans="12:20" x14ac:dyDescent="0.35">
      <c r="M182">
        <v>2019</v>
      </c>
      <c r="N182">
        <v>2019</v>
      </c>
      <c r="O182" t="s">
        <v>29</v>
      </c>
      <c r="P182" t="s">
        <v>30</v>
      </c>
      <c r="Q182">
        <v>10223</v>
      </c>
      <c r="R182">
        <v>2376488</v>
      </c>
      <c r="S182">
        <v>430.2</v>
      </c>
      <c r="T182" s="12" t="str">
        <f t="shared" si="2"/>
        <v>201985+ years</v>
      </c>
    </row>
    <row r="183" spans="12:20" x14ac:dyDescent="0.35">
      <c r="M183">
        <v>2019</v>
      </c>
      <c r="N183">
        <v>2019</v>
      </c>
      <c r="O183" t="s">
        <v>31</v>
      </c>
      <c r="P183" t="s">
        <v>32</v>
      </c>
      <c r="Q183">
        <v>2</v>
      </c>
      <c r="R183" t="s">
        <v>33</v>
      </c>
      <c r="S183" t="s">
        <v>33</v>
      </c>
      <c r="T183" s="12" t="str">
        <f t="shared" si="2"/>
        <v>2019Not Stated</v>
      </c>
    </row>
    <row r="184" spans="12:20" x14ac:dyDescent="0.35">
      <c r="L184" t="s">
        <v>34</v>
      </c>
    </row>
    <row r="185" spans="12:20" x14ac:dyDescent="0.35">
      <c r="L185" t="s">
        <v>35</v>
      </c>
    </row>
    <row r="186" spans="12:20" x14ac:dyDescent="0.35">
      <c r="L186" t="s">
        <v>36</v>
      </c>
    </row>
    <row r="187" spans="12:20" x14ac:dyDescent="0.35">
      <c r="L187" t="s">
        <v>250</v>
      </c>
    </row>
    <row r="188" spans="12:20" x14ac:dyDescent="0.35">
      <c r="L188" t="s">
        <v>261</v>
      </c>
    </row>
    <row r="189" spans="12:20" x14ac:dyDescent="0.35">
      <c r="L189" t="s">
        <v>262</v>
      </c>
    </row>
    <row r="190" spans="12:20" x14ac:dyDescent="0.35">
      <c r="L190" t="s">
        <v>39</v>
      </c>
    </row>
    <row r="191" spans="12:20" x14ac:dyDescent="0.35">
      <c r="L191" t="s">
        <v>40</v>
      </c>
    </row>
    <row r="192" spans="12:20" x14ac:dyDescent="0.35">
      <c r="L192" t="s">
        <v>41</v>
      </c>
    </row>
    <row r="193" spans="12:12" x14ac:dyDescent="0.35">
      <c r="L193" t="s">
        <v>42</v>
      </c>
    </row>
    <row r="194" spans="12:12" x14ac:dyDescent="0.35">
      <c r="L194" t="s">
        <v>43</v>
      </c>
    </row>
    <row r="195" spans="12:12" x14ac:dyDescent="0.35">
      <c r="L195" t="s">
        <v>34</v>
      </c>
    </row>
    <row r="196" spans="12:12" x14ac:dyDescent="0.35">
      <c r="L196" t="s">
        <v>44</v>
      </c>
    </row>
    <row r="197" spans="12:12" x14ac:dyDescent="0.35">
      <c r="L197" t="s">
        <v>34</v>
      </c>
    </row>
    <row r="198" spans="12:12" x14ac:dyDescent="0.35">
      <c r="L198" t="s">
        <v>263</v>
      </c>
    </row>
    <row r="199" spans="12:12" x14ac:dyDescent="0.35">
      <c r="L199" t="s">
        <v>34</v>
      </c>
    </row>
    <row r="200" spans="12:12" x14ac:dyDescent="0.35">
      <c r="L200" t="s">
        <v>46</v>
      </c>
    </row>
    <row r="201" spans="12:12" x14ac:dyDescent="0.35">
      <c r="L201" t="s">
        <v>47</v>
      </c>
    </row>
    <row r="202" spans="12:12" x14ac:dyDescent="0.35">
      <c r="L202" t="s">
        <v>48</v>
      </c>
    </row>
    <row r="203" spans="12:12" x14ac:dyDescent="0.35">
      <c r="L203" t="s">
        <v>264</v>
      </c>
    </row>
    <row r="204" spans="12:12" x14ac:dyDescent="0.35">
      <c r="L204" t="s">
        <v>34</v>
      </c>
    </row>
    <row r="205" spans="12:12" x14ac:dyDescent="0.35">
      <c r="L205" t="s">
        <v>50</v>
      </c>
    </row>
    <row r="206" spans="12:12" x14ac:dyDescent="0.35">
      <c r="L206" t="s">
        <v>51</v>
      </c>
    </row>
    <row r="207" spans="12:12" x14ac:dyDescent="0.35">
      <c r="L207" t="s">
        <v>34</v>
      </c>
    </row>
    <row r="208" spans="12:12" x14ac:dyDescent="0.35">
      <c r="L208" t="s">
        <v>52</v>
      </c>
    </row>
    <row r="209" spans="12:12" x14ac:dyDescent="0.35">
      <c r="L209" t="s">
        <v>53</v>
      </c>
    </row>
    <row r="210" spans="12:12" x14ac:dyDescent="0.35">
      <c r="L210" t="s">
        <v>54</v>
      </c>
    </row>
    <row r="211" spans="12:12" x14ac:dyDescent="0.35">
      <c r="L211" t="s">
        <v>55</v>
      </c>
    </row>
    <row r="212" spans="12:12" x14ac:dyDescent="0.35">
      <c r="L212" t="s">
        <v>56</v>
      </c>
    </row>
    <row r="213" spans="12:12" x14ac:dyDescent="0.35">
      <c r="L213" t="s">
        <v>57</v>
      </c>
    </row>
    <row r="214" spans="12:12" x14ac:dyDescent="0.35">
      <c r="L214" t="s">
        <v>58</v>
      </c>
    </row>
    <row r="215" spans="12:12" x14ac:dyDescent="0.35">
      <c r="L215" t="s">
        <v>59</v>
      </c>
    </row>
    <row r="216" spans="12:12" x14ac:dyDescent="0.35">
      <c r="L216" t="s">
        <v>60</v>
      </c>
    </row>
    <row r="217" spans="12:12" x14ac:dyDescent="0.35">
      <c r="L217" t="s">
        <v>61</v>
      </c>
    </row>
    <row r="218" spans="12:12" x14ac:dyDescent="0.35">
      <c r="L218" t="s">
        <v>62</v>
      </c>
    </row>
    <row r="219" spans="12:12" x14ac:dyDescent="0.35">
      <c r="L219" t="s">
        <v>63</v>
      </c>
    </row>
    <row r="220" spans="12:12" x14ac:dyDescent="0.35">
      <c r="L220" t="s">
        <v>64</v>
      </c>
    </row>
    <row r="221" spans="12:12" x14ac:dyDescent="0.35">
      <c r="L221" t="s">
        <v>65</v>
      </c>
    </row>
    <row r="222" spans="12:12" x14ac:dyDescent="0.35">
      <c r="L222" t="s">
        <v>66</v>
      </c>
    </row>
    <row r="223" spans="12:12" x14ac:dyDescent="0.35">
      <c r="L223" t="s">
        <v>67</v>
      </c>
    </row>
    <row r="224" spans="12:12" x14ac:dyDescent="0.35">
      <c r="L224" t="s">
        <v>68</v>
      </c>
    </row>
    <row r="225" spans="12:12" x14ac:dyDescent="0.35">
      <c r="L225" t="s">
        <v>69</v>
      </c>
    </row>
    <row r="226" spans="12:12" x14ac:dyDescent="0.35">
      <c r="L226" t="s">
        <v>70</v>
      </c>
    </row>
    <row r="227" spans="12:12" x14ac:dyDescent="0.35">
      <c r="L227" t="s">
        <v>71</v>
      </c>
    </row>
    <row r="228" spans="12:12" x14ac:dyDescent="0.35">
      <c r="L228" t="s">
        <v>72</v>
      </c>
    </row>
    <row r="229" spans="12:12" x14ac:dyDescent="0.35">
      <c r="L229" t="s">
        <v>73</v>
      </c>
    </row>
    <row r="230" spans="12:12" x14ac:dyDescent="0.35">
      <c r="L230" t="s">
        <v>74</v>
      </c>
    </row>
    <row r="231" spans="12:12" x14ac:dyDescent="0.35">
      <c r="L231" t="s">
        <v>75</v>
      </c>
    </row>
    <row r="232" spans="12:12" x14ac:dyDescent="0.35">
      <c r="L232" t="s">
        <v>76</v>
      </c>
    </row>
    <row r="233" spans="12:12" x14ac:dyDescent="0.35">
      <c r="L233" t="s">
        <v>77</v>
      </c>
    </row>
    <row r="234" spans="12:12" x14ac:dyDescent="0.35">
      <c r="L234" t="s">
        <v>78</v>
      </c>
    </row>
    <row r="235" spans="12:12" x14ac:dyDescent="0.35">
      <c r="L235" t="s">
        <v>79</v>
      </c>
    </row>
    <row r="236" spans="12:12" x14ac:dyDescent="0.35">
      <c r="L236" t="s">
        <v>80</v>
      </c>
    </row>
    <row r="237" spans="12:12" x14ac:dyDescent="0.35">
      <c r="L237" t="s">
        <v>81</v>
      </c>
    </row>
    <row r="238" spans="12:12" x14ac:dyDescent="0.35">
      <c r="L238" t="s">
        <v>82</v>
      </c>
    </row>
    <row r="239" spans="12:12" x14ac:dyDescent="0.35">
      <c r="L239" t="s">
        <v>83</v>
      </c>
    </row>
    <row r="240" spans="12:12" x14ac:dyDescent="0.35">
      <c r="L240" t="s">
        <v>84</v>
      </c>
    </row>
    <row r="241" spans="12:12" x14ac:dyDescent="0.35">
      <c r="L241" t="s">
        <v>85</v>
      </c>
    </row>
    <row r="242" spans="12:12" x14ac:dyDescent="0.35">
      <c r="L242" t="s">
        <v>86</v>
      </c>
    </row>
    <row r="243" spans="12:12" x14ac:dyDescent="0.35">
      <c r="L243" t="s">
        <v>87</v>
      </c>
    </row>
    <row r="244" spans="12:12" x14ac:dyDescent="0.35">
      <c r="L244" t="s">
        <v>88</v>
      </c>
    </row>
    <row r="245" spans="12:12" x14ac:dyDescent="0.35">
      <c r="L245" t="s">
        <v>89</v>
      </c>
    </row>
    <row r="246" spans="12:12" x14ac:dyDescent="0.35">
      <c r="L246" t="s">
        <v>265</v>
      </c>
    </row>
    <row r="247" spans="12:12" x14ac:dyDescent="0.35">
      <c r="L247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E151-B371-4299-8268-18E09C4CDB65}">
  <dimension ref="A1:T240"/>
  <sheetViews>
    <sheetView workbookViewId="0">
      <selection activeCell="F6" sqref="F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L1" t="s">
        <v>0</v>
      </c>
      <c r="M1" t="s">
        <v>1</v>
      </c>
      <c r="N1" t="s">
        <v>2</v>
      </c>
      <c r="O1" t="s">
        <v>120</v>
      </c>
      <c r="P1" t="s">
        <v>121</v>
      </c>
      <c r="Q1" t="s">
        <v>7</v>
      </c>
      <c r="R1" t="s">
        <v>8</v>
      </c>
      <c r="S1" t="s">
        <v>9</v>
      </c>
      <c r="T1" t="s">
        <v>155</v>
      </c>
    </row>
    <row r="2" spans="1:20" x14ac:dyDescent="0.35">
      <c r="B2">
        <v>1979</v>
      </c>
      <c r="C2">
        <v>1979</v>
      </c>
      <c r="D2">
        <v>22240</v>
      </c>
      <c r="E2">
        <v>109170267</v>
      </c>
      <c r="F2">
        <v>20.399999999999999</v>
      </c>
      <c r="G2">
        <v>32.200000000000003</v>
      </c>
      <c r="H2" s="11">
        <v>3.7999999999999999E-2</v>
      </c>
      <c r="M2">
        <v>1979</v>
      </c>
      <c r="N2">
        <v>1979</v>
      </c>
      <c r="O2" t="s">
        <v>122</v>
      </c>
      <c r="P2" s="1">
        <v>44325</v>
      </c>
      <c r="Q2">
        <v>1</v>
      </c>
      <c r="R2">
        <v>8661000</v>
      </c>
      <c r="S2" t="s">
        <v>123</v>
      </c>
      <c r="T2" s="12" t="str">
        <f>M2&amp;O2</f>
        <v>19795-9 years</v>
      </c>
    </row>
    <row r="3" spans="1:20" x14ac:dyDescent="0.35">
      <c r="B3">
        <v>1980</v>
      </c>
      <c r="C3">
        <v>1980</v>
      </c>
      <c r="D3">
        <v>22881</v>
      </c>
      <c r="E3">
        <v>110099439</v>
      </c>
      <c r="F3">
        <v>20.8</v>
      </c>
      <c r="G3">
        <v>32.799999999999997</v>
      </c>
      <c r="H3" s="11">
        <v>3.9E-2</v>
      </c>
      <c r="M3">
        <v>1979</v>
      </c>
      <c r="N3">
        <v>1979</v>
      </c>
      <c r="O3" t="s">
        <v>124</v>
      </c>
      <c r="P3" s="1">
        <v>44483</v>
      </c>
      <c r="Q3">
        <v>1</v>
      </c>
      <c r="R3">
        <v>9414000</v>
      </c>
      <c r="S3" t="s">
        <v>123</v>
      </c>
      <c r="T3" s="12" t="str">
        <f t="shared" ref="T3:T66" si="0">M3&amp;O3</f>
        <v>197910-14 years</v>
      </c>
    </row>
    <row r="4" spans="1:20" x14ac:dyDescent="0.35">
      <c r="B4">
        <v>1981</v>
      </c>
      <c r="C4">
        <v>1981</v>
      </c>
      <c r="D4">
        <v>23370</v>
      </c>
      <c r="E4">
        <v>111517507</v>
      </c>
      <c r="F4">
        <v>21</v>
      </c>
      <c r="G4">
        <v>32.700000000000003</v>
      </c>
      <c r="H4" s="11">
        <v>0.04</v>
      </c>
      <c r="M4">
        <v>1979</v>
      </c>
      <c r="N4">
        <v>1979</v>
      </c>
      <c r="O4" t="s">
        <v>125</v>
      </c>
      <c r="P4" t="s">
        <v>126</v>
      </c>
      <c r="Q4">
        <v>5</v>
      </c>
      <c r="R4">
        <v>10850000</v>
      </c>
      <c r="S4" t="s">
        <v>123</v>
      </c>
      <c r="T4" s="12" t="str">
        <f t="shared" si="0"/>
        <v>197915-19 years</v>
      </c>
    </row>
    <row r="5" spans="1:20" x14ac:dyDescent="0.35">
      <c r="B5">
        <v>1982</v>
      </c>
      <c r="C5">
        <v>1982</v>
      </c>
      <c r="D5">
        <v>24021</v>
      </c>
      <c r="E5">
        <v>112601387</v>
      </c>
      <c r="F5">
        <v>21.3</v>
      </c>
      <c r="G5">
        <v>32.9</v>
      </c>
      <c r="H5" s="11">
        <v>4.1000000000000002E-2</v>
      </c>
      <c r="M5">
        <v>1979</v>
      </c>
      <c r="N5">
        <v>1979</v>
      </c>
      <c r="O5" t="s">
        <v>127</v>
      </c>
      <c r="P5" t="s">
        <v>128</v>
      </c>
      <c r="Q5">
        <v>2</v>
      </c>
      <c r="R5">
        <v>10555000</v>
      </c>
      <c r="S5" t="s">
        <v>123</v>
      </c>
      <c r="T5" s="12" t="str">
        <f t="shared" si="0"/>
        <v>197920-24 years</v>
      </c>
    </row>
    <row r="6" spans="1:20" x14ac:dyDescent="0.35">
      <c r="B6">
        <v>1983</v>
      </c>
      <c r="C6">
        <v>1983</v>
      </c>
      <c r="D6">
        <v>24959</v>
      </c>
      <c r="E6">
        <v>113644707</v>
      </c>
      <c r="F6">
        <v>22</v>
      </c>
      <c r="G6">
        <v>33.4</v>
      </c>
      <c r="H6" s="11">
        <v>4.2999999999999997E-2</v>
      </c>
      <c r="M6">
        <v>1979</v>
      </c>
      <c r="N6">
        <v>1979</v>
      </c>
      <c r="O6" t="s">
        <v>19</v>
      </c>
      <c r="P6" t="s">
        <v>20</v>
      </c>
      <c r="Q6">
        <v>6</v>
      </c>
      <c r="R6">
        <v>12313000</v>
      </c>
      <c r="S6" t="s">
        <v>123</v>
      </c>
      <c r="T6" s="12" t="str">
        <f t="shared" si="0"/>
        <v>197935-44 years</v>
      </c>
    </row>
    <row r="7" spans="1:20" x14ac:dyDescent="0.35">
      <c r="B7">
        <v>1984</v>
      </c>
      <c r="C7">
        <v>1984</v>
      </c>
      <c r="D7">
        <v>25407</v>
      </c>
      <c r="E7">
        <v>114722171</v>
      </c>
      <c r="F7">
        <v>22.1</v>
      </c>
      <c r="G7">
        <v>33.6</v>
      </c>
      <c r="H7" s="11">
        <v>4.2999999999999997E-2</v>
      </c>
      <c r="M7">
        <v>1979</v>
      </c>
      <c r="N7">
        <v>1979</v>
      </c>
      <c r="O7" t="s">
        <v>21</v>
      </c>
      <c r="P7" t="s">
        <v>22</v>
      </c>
      <c r="Q7">
        <v>283</v>
      </c>
      <c r="R7">
        <v>11067000</v>
      </c>
      <c r="S7">
        <v>2.6</v>
      </c>
      <c r="T7" s="12" t="str">
        <f t="shared" si="0"/>
        <v>197945-54 years</v>
      </c>
    </row>
    <row r="8" spans="1:20" x14ac:dyDescent="0.35">
      <c r="B8">
        <v>1985</v>
      </c>
      <c r="C8">
        <v>1985</v>
      </c>
      <c r="D8">
        <v>25943</v>
      </c>
      <c r="E8">
        <v>115775260</v>
      </c>
      <c r="F8">
        <v>22.4</v>
      </c>
      <c r="G8">
        <v>33.4</v>
      </c>
      <c r="H8" s="11">
        <v>4.3999999999999997E-2</v>
      </c>
      <c r="M8">
        <v>1979</v>
      </c>
      <c r="N8">
        <v>1979</v>
      </c>
      <c r="O8" t="s">
        <v>23</v>
      </c>
      <c r="P8" t="s">
        <v>24</v>
      </c>
      <c r="Q8">
        <v>2214</v>
      </c>
      <c r="R8">
        <v>10041000</v>
      </c>
      <c r="S8">
        <v>22</v>
      </c>
      <c r="T8" s="12" t="str">
        <f t="shared" si="0"/>
        <v>197955-64 years</v>
      </c>
    </row>
    <row r="9" spans="1:20" x14ac:dyDescent="0.35">
      <c r="B9">
        <v>1986</v>
      </c>
      <c r="C9">
        <v>1986</v>
      </c>
      <c r="D9">
        <v>27262</v>
      </c>
      <c r="E9">
        <v>116896786</v>
      </c>
      <c r="F9">
        <v>23.3</v>
      </c>
      <c r="G9">
        <v>34.4</v>
      </c>
      <c r="H9" s="11">
        <v>4.5999999999999999E-2</v>
      </c>
      <c r="M9">
        <v>1979</v>
      </c>
      <c r="N9">
        <v>1979</v>
      </c>
      <c r="O9" t="s">
        <v>25</v>
      </c>
      <c r="P9" t="s">
        <v>26</v>
      </c>
      <c r="Q9">
        <v>7028</v>
      </c>
      <c r="R9">
        <v>6648000</v>
      </c>
      <c r="S9">
        <v>105.7</v>
      </c>
      <c r="T9" s="12" t="str">
        <f t="shared" si="0"/>
        <v>197965-74 years</v>
      </c>
    </row>
    <row r="10" spans="1:20" x14ac:dyDescent="0.35">
      <c r="B10">
        <v>1987</v>
      </c>
      <c r="C10">
        <v>1987</v>
      </c>
      <c r="D10">
        <v>27864</v>
      </c>
      <c r="E10">
        <v>118017145</v>
      </c>
      <c r="F10">
        <v>23.6</v>
      </c>
      <c r="G10">
        <v>34.6</v>
      </c>
      <c r="H10" s="11">
        <v>4.7E-2</v>
      </c>
      <c r="M10">
        <v>1979</v>
      </c>
      <c r="N10">
        <v>1979</v>
      </c>
      <c r="O10" t="s">
        <v>27</v>
      </c>
      <c r="P10" t="s">
        <v>28</v>
      </c>
      <c r="Q10">
        <v>8799</v>
      </c>
      <c r="R10">
        <v>2829000</v>
      </c>
      <c r="S10">
        <v>311</v>
      </c>
      <c r="T10" s="12" t="str">
        <f t="shared" si="0"/>
        <v>197975-84 years</v>
      </c>
    </row>
    <row r="11" spans="1:20" x14ac:dyDescent="0.35">
      <c r="B11">
        <v>1988</v>
      </c>
      <c r="C11">
        <v>1988</v>
      </c>
      <c r="D11">
        <v>28982</v>
      </c>
      <c r="E11">
        <v>119166306</v>
      </c>
      <c r="F11">
        <v>24.3</v>
      </c>
      <c r="G11">
        <v>35.4</v>
      </c>
      <c r="H11" s="11">
        <v>4.9000000000000002E-2</v>
      </c>
      <c r="M11">
        <v>1979</v>
      </c>
      <c r="N11">
        <v>1979</v>
      </c>
      <c r="O11" t="s">
        <v>29</v>
      </c>
      <c r="P11" t="s">
        <v>30</v>
      </c>
      <c r="Q11">
        <v>3900</v>
      </c>
      <c r="R11">
        <v>676000</v>
      </c>
      <c r="S11">
        <v>576.9</v>
      </c>
      <c r="T11" s="12" t="str">
        <f t="shared" si="0"/>
        <v>197985+ years</v>
      </c>
    </row>
    <row r="12" spans="1:20" x14ac:dyDescent="0.35">
      <c r="B12">
        <v>1989</v>
      </c>
      <c r="C12">
        <v>1989</v>
      </c>
      <c r="D12">
        <v>30520</v>
      </c>
      <c r="E12">
        <v>120374262</v>
      </c>
      <c r="F12">
        <v>25.4</v>
      </c>
      <c r="G12">
        <v>36.6</v>
      </c>
      <c r="H12" s="11">
        <v>5.1999999999999998E-2</v>
      </c>
      <c r="M12">
        <v>1979</v>
      </c>
      <c r="N12">
        <v>1979</v>
      </c>
      <c r="O12" t="s">
        <v>31</v>
      </c>
      <c r="P12" t="s">
        <v>32</v>
      </c>
      <c r="Q12">
        <v>1</v>
      </c>
      <c r="R12" t="s">
        <v>33</v>
      </c>
      <c r="S12" t="s">
        <v>33</v>
      </c>
      <c r="T12" s="12" t="str">
        <f t="shared" si="0"/>
        <v>1979Not Stated</v>
      </c>
    </row>
    <row r="13" spans="1:20" x14ac:dyDescent="0.35">
      <c r="B13">
        <v>1990</v>
      </c>
      <c r="C13">
        <v>1990</v>
      </c>
      <c r="D13">
        <v>32378</v>
      </c>
      <c r="E13">
        <v>121350439</v>
      </c>
      <c r="F13">
        <v>26.7</v>
      </c>
      <c r="G13">
        <v>38.4</v>
      </c>
      <c r="H13" s="11">
        <v>5.5E-2</v>
      </c>
      <c r="M13">
        <v>1980</v>
      </c>
      <c r="N13">
        <v>1980</v>
      </c>
      <c r="O13" t="s">
        <v>125</v>
      </c>
      <c r="P13" t="s">
        <v>126</v>
      </c>
      <c r="Q13">
        <v>2</v>
      </c>
      <c r="R13">
        <v>10755409</v>
      </c>
      <c r="S13" t="s">
        <v>123</v>
      </c>
      <c r="T13" s="12" t="str">
        <f t="shared" si="0"/>
        <v>198015-19 years</v>
      </c>
    </row>
    <row r="14" spans="1:20" x14ac:dyDescent="0.35">
      <c r="B14">
        <v>1991</v>
      </c>
      <c r="C14">
        <v>1991</v>
      </c>
      <c r="D14">
        <v>33564</v>
      </c>
      <c r="E14">
        <v>123469937</v>
      </c>
      <c r="F14">
        <v>27.2</v>
      </c>
      <c r="G14">
        <v>38.9</v>
      </c>
      <c r="H14" s="11">
        <v>5.7000000000000002E-2</v>
      </c>
      <c r="M14">
        <v>1980</v>
      </c>
      <c r="N14">
        <v>1980</v>
      </c>
      <c r="O14" t="s">
        <v>127</v>
      </c>
      <c r="P14" t="s">
        <v>128</v>
      </c>
      <c r="Q14">
        <v>1</v>
      </c>
      <c r="R14">
        <v>10663231</v>
      </c>
      <c r="S14" t="s">
        <v>123</v>
      </c>
      <c r="T14" s="12" t="str">
        <f t="shared" si="0"/>
        <v>198020-24 years</v>
      </c>
    </row>
    <row r="15" spans="1:20" x14ac:dyDescent="0.35">
      <c r="B15">
        <v>1992</v>
      </c>
      <c r="C15">
        <v>1992</v>
      </c>
      <c r="D15">
        <v>34240</v>
      </c>
      <c r="E15">
        <v>125298853</v>
      </c>
      <c r="F15">
        <v>27.3</v>
      </c>
      <c r="G15">
        <v>38.9</v>
      </c>
      <c r="H15" s="11">
        <v>5.8000000000000003E-2</v>
      </c>
      <c r="M15">
        <v>1980</v>
      </c>
      <c r="N15">
        <v>1980</v>
      </c>
      <c r="O15" t="s">
        <v>17</v>
      </c>
      <c r="P15" t="s">
        <v>18</v>
      </c>
      <c r="Q15">
        <v>4</v>
      </c>
      <c r="R15">
        <v>18381903</v>
      </c>
      <c r="S15" t="s">
        <v>123</v>
      </c>
      <c r="T15" s="12" t="str">
        <f t="shared" si="0"/>
        <v>198025-34 years</v>
      </c>
    </row>
    <row r="16" spans="1:20" x14ac:dyDescent="0.35">
      <c r="B16">
        <v>1993</v>
      </c>
      <c r="C16">
        <v>1993</v>
      </c>
      <c r="D16">
        <v>34865</v>
      </c>
      <c r="E16">
        <v>127024010</v>
      </c>
      <c r="F16">
        <v>27.4</v>
      </c>
      <c r="G16">
        <v>39</v>
      </c>
      <c r="H16" s="11">
        <v>5.8999999999999997E-2</v>
      </c>
      <c r="M16">
        <v>1980</v>
      </c>
      <c r="N16">
        <v>1980</v>
      </c>
      <c r="O16" t="s">
        <v>19</v>
      </c>
      <c r="P16" t="s">
        <v>20</v>
      </c>
      <c r="Q16">
        <v>15</v>
      </c>
      <c r="R16">
        <v>12569719</v>
      </c>
      <c r="S16" t="s">
        <v>129</v>
      </c>
      <c r="T16" s="12" t="str">
        <f t="shared" si="0"/>
        <v>198035-44 years</v>
      </c>
    </row>
    <row r="17" spans="1:20" x14ac:dyDescent="0.35">
      <c r="B17">
        <v>1994</v>
      </c>
      <c r="C17">
        <v>1994</v>
      </c>
      <c r="D17">
        <v>34902</v>
      </c>
      <c r="E17">
        <v>128655203</v>
      </c>
      <c r="F17">
        <v>27.1</v>
      </c>
      <c r="G17">
        <v>38.200000000000003</v>
      </c>
      <c r="H17" s="11">
        <v>5.8999999999999997E-2</v>
      </c>
      <c r="M17">
        <v>1980</v>
      </c>
      <c r="N17">
        <v>1980</v>
      </c>
      <c r="O17" t="s">
        <v>21</v>
      </c>
      <c r="P17" t="s">
        <v>22</v>
      </c>
      <c r="Q17">
        <v>308</v>
      </c>
      <c r="R17">
        <v>11008919</v>
      </c>
      <c r="S17">
        <v>2.8</v>
      </c>
      <c r="T17" s="12" t="str">
        <f t="shared" si="0"/>
        <v>198045-54 years</v>
      </c>
    </row>
    <row r="18" spans="1:20" x14ac:dyDescent="0.35">
      <c r="B18">
        <v>1995</v>
      </c>
      <c r="C18">
        <v>1995</v>
      </c>
      <c r="D18">
        <v>34475</v>
      </c>
      <c r="E18">
        <v>130270475</v>
      </c>
      <c r="F18">
        <v>26.5</v>
      </c>
      <c r="G18">
        <v>37</v>
      </c>
      <c r="H18" s="11">
        <v>5.8999999999999997E-2</v>
      </c>
      <c r="M18">
        <v>1980</v>
      </c>
      <c r="N18">
        <v>1980</v>
      </c>
      <c r="O18" t="s">
        <v>23</v>
      </c>
      <c r="P18" t="s">
        <v>24</v>
      </c>
      <c r="Q18">
        <v>2306</v>
      </c>
      <c r="R18">
        <v>10151755</v>
      </c>
      <c r="S18">
        <v>22.7</v>
      </c>
      <c r="T18" s="12" t="str">
        <f t="shared" si="0"/>
        <v>198055-64 years</v>
      </c>
    </row>
    <row r="19" spans="1:20" x14ac:dyDescent="0.35">
      <c r="B19">
        <v>1996</v>
      </c>
      <c r="C19">
        <v>1996</v>
      </c>
      <c r="D19">
        <v>34123</v>
      </c>
      <c r="E19">
        <v>131880317</v>
      </c>
      <c r="F19">
        <v>25.9</v>
      </c>
      <c r="G19">
        <v>35.700000000000003</v>
      </c>
      <c r="H19" s="11">
        <v>5.8000000000000003E-2</v>
      </c>
      <c r="M19">
        <v>1980</v>
      </c>
      <c r="N19">
        <v>1980</v>
      </c>
      <c r="O19" t="s">
        <v>25</v>
      </c>
      <c r="P19" t="s">
        <v>26</v>
      </c>
      <c r="Q19">
        <v>7164</v>
      </c>
      <c r="R19">
        <v>6756502</v>
      </c>
      <c r="S19">
        <v>106</v>
      </c>
      <c r="T19" s="12" t="str">
        <f t="shared" si="0"/>
        <v>198065-74 years</v>
      </c>
    </row>
    <row r="20" spans="1:20" x14ac:dyDescent="0.35">
      <c r="B20">
        <v>1997</v>
      </c>
      <c r="C20">
        <v>1997</v>
      </c>
      <c r="D20">
        <v>32891</v>
      </c>
      <c r="E20">
        <v>133538998</v>
      </c>
      <c r="F20">
        <v>24.6</v>
      </c>
      <c r="G20">
        <v>33.9</v>
      </c>
      <c r="H20" s="11">
        <v>5.6000000000000001E-2</v>
      </c>
      <c r="M20">
        <v>1980</v>
      </c>
      <c r="N20">
        <v>1980</v>
      </c>
      <c r="O20" t="s">
        <v>27</v>
      </c>
      <c r="P20" t="s">
        <v>28</v>
      </c>
      <c r="Q20">
        <v>8945</v>
      </c>
      <c r="R20">
        <v>2866888</v>
      </c>
      <c r="S20">
        <v>312</v>
      </c>
      <c r="T20" s="12" t="str">
        <f t="shared" si="0"/>
        <v>198075-84 years</v>
      </c>
    </row>
    <row r="21" spans="1:20" x14ac:dyDescent="0.35">
      <c r="B21">
        <v>1998</v>
      </c>
      <c r="C21">
        <v>1998</v>
      </c>
      <c r="D21">
        <v>32203</v>
      </c>
      <c r="E21">
        <v>135217745</v>
      </c>
      <c r="F21">
        <v>23.8</v>
      </c>
      <c r="G21">
        <v>32.4</v>
      </c>
      <c r="H21" s="11">
        <v>5.5E-2</v>
      </c>
      <c r="M21">
        <v>1980</v>
      </c>
      <c r="N21">
        <v>1980</v>
      </c>
      <c r="O21" t="s">
        <v>29</v>
      </c>
      <c r="P21" t="s">
        <v>30</v>
      </c>
      <c r="Q21">
        <v>4135</v>
      </c>
      <c r="R21">
        <v>681525</v>
      </c>
      <c r="S21">
        <v>606.70000000000005</v>
      </c>
      <c r="T21" s="12" t="str">
        <f t="shared" si="0"/>
        <v>198085+ years</v>
      </c>
    </row>
    <row r="22" spans="1:20" x14ac:dyDescent="0.35">
      <c r="A22" t="s">
        <v>225</v>
      </c>
      <c r="D22">
        <v>587090</v>
      </c>
      <c r="E22">
        <v>2418691214</v>
      </c>
      <c r="F22">
        <v>24.3</v>
      </c>
      <c r="G22">
        <v>35.4</v>
      </c>
      <c r="H22" s="11">
        <v>1</v>
      </c>
      <c r="M22">
        <v>1980</v>
      </c>
      <c r="N22">
        <v>1980</v>
      </c>
      <c r="O22" t="s">
        <v>31</v>
      </c>
      <c r="P22" t="s">
        <v>32</v>
      </c>
      <c r="Q22">
        <v>1</v>
      </c>
      <c r="R22" t="s">
        <v>33</v>
      </c>
      <c r="S22" t="s">
        <v>33</v>
      </c>
      <c r="T22" s="12" t="str">
        <f t="shared" si="0"/>
        <v>1980Not Stated</v>
      </c>
    </row>
    <row r="23" spans="1:20" x14ac:dyDescent="0.35">
      <c r="A23" t="s">
        <v>34</v>
      </c>
      <c r="M23">
        <v>1981</v>
      </c>
      <c r="N23">
        <v>1981</v>
      </c>
      <c r="O23" t="s">
        <v>122</v>
      </c>
      <c r="P23" s="1">
        <v>44325</v>
      </c>
      <c r="Q23">
        <v>2</v>
      </c>
      <c r="R23">
        <v>8214465</v>
      </c>
      <c r="S23" t="s">
        <v>123</v>
      </c>
      <c r="T23" s="12" t="str">
        <f t="shared" si="0"/>
        <v>19815-9 years</v>
      </c>
    </row>
    <row r="24" spans="1:20" x14ac:dyDescent="0.35">
      <c r="A24" t="s">
        <v>102</v>
      </c>
      <c r="M24">
        <v>1981</v>
      </c>
      <c r="N24">
        <v>1981</v>
      </c>
      <c r="O24" t="s">
        <v>124</v>
      </c>
      <c r="P24" s="1">
        <v>44483</v>
      </c>
      <c r="Q24">
        <v>1</v>
      </c>
      <c r="R24">
        <v>9351660</v>
      </c>
      <c r="S24" t="s">
        <v>123</v>
      </c>
      <c r="T24" s="12" t="str">
        <f t="shared" si="0"/>
        <v>198110-14 years</v>
      </c>
    </row>
    <row r="25" spans="1:20" x14ac:dyDescent="0.35">
      <c r="A25" t="s">
        <v>36</v>
      </c>
      <c r="M25">
        <v>1981</v>
      </c>
      <c r="N25">
        <v>1981</v>
      </c>
      <c r="O25" t="s">
        <v>125</v>
      </c>
      <c r="P25" t="s">
        <v>126</v>
      </c>
      <c r="Q25">
        <v>2</v>
      </c>
      <c r="R25">
        <v>10444689</v>
      </c>
      <c r="S25" t="s">
        <v>123</v>
      </c>
      <c r="T25" s="12" t="str">
        <f t="shared" si="0"/>
        <v>198115-19 years</v>
      </c>
    </row>
    <row r="26" spans="1:20" x14ac:dyDescent="0.35">
      <c r="A26" t="s">
        <v>250</v>
      </c>
      <c r="M26">
        <v>1981</v>
      </c>
      <c r="N26">
        <v>1981</v>
      </c>
      <c r="O26" t="s">
        <v>127</v>
      </c>
      <c r="P26" t="s">
        <v>128</v>
      </c>
      <c r="Q26">
        <v>1</v>
      </c>
      <c r="R26">
        <v>10857895</v>
      </c>
      <c r="S26" t="s">
        <v>123</v>
      </c>
      <c r="T26" s="12" t="str">
        <f t="shared" si="0"/>
        <v>198120-24 years</v>
      </c>
    </row>
    <row r="27" spans="1:20" x14ac:dyDescent="0.35">
      <c r="A27" t="s">
        <v>267</v>
      </c>
      <c r="M27">
        <v>1981</v>
      </c>
      <c r="N27">
        <v>1981</v>
      </c>
      <c r="O27" t="s">
        <v>17</v>
      </c>
      <c r="P27" t="s">
        <v>18</v>
      </c>
      <c r="Q27">
        <v>4</v>
      </c>
      <c r="R27">
        <v>19318175</v>
      </c>
      <c r="S27" t="s">
        <v>123</v>
      </c>
      <c r="T27" s="12" t="str">
        <f t="shared" si="0"/>
        <v>198125-34 years</v>
      </c>
    </row>
    <row r="28" spans="1:20" x14ac:dyDescent="0.35">
      <c r="A28" t="s">
        <v>252</v>
      </c>
      <c r="M28">
        <v>1981</v>
      </c>
      <c r="N28">
        <v>1981</v>
      </c>
      <c r="O28" t="s">
        <v>19</v>
      </c>
      <c r="P28" t="s">
        <v>20</v>
      </c>
      <c r="Q28">
        <v>20</v>
      </c>
      <c r="R28">
        <v>12951503</v>
      </c>
      <c r="S28">
        <v>0.2</v>
      </c>
      <c r="T28" s="12" t="str">
        <f t="shared" si="0"/>
        <v>198135-44 years</v>
      </c>
    </row>
    <row r="29" spans="1:20" x14ac:dyDescent="0.35">
      <c r="A29" t="s">
        <v>223</v>
      </c>
      <c r="M29">
        <v>1981</v>
      </c>
      <c r="N29">
        <v>1981</v>
      </c>
      <c r="O29" t="s">
        <v>21</v>
      </c>
      <c r="P29" t="s">
        <v>22</v>
      </c>
      <c r="Q29">
        <v>315</v>
      </c>
      <c r="R29">
        <v>10926311</v>
      </c>
      <c r="S29">
        <v>2.9</v>
      </c>
      <c r="T29" s="12" t="str">
        <f t="shared" si="0"/>
        <v>198145-54 years</v>
      </c>
    </row>
    <row r="30" spans="1:20" x14ac:dyDescent="0.35">
      <c r="A30" t="s">
        <v>40</v>
      </c>
      <c r="M30">
        <v>1981</v>
      </c>
      <c r="N30">
        <v>1981</v>
      </c>
      <c r="O30" t="s">
        <v>23</v>
      </c>
      <c r="P30" t="s">
        <v>24</v>
      </c>
      <c r="Q30">
        <v>2328</v>
      </c>
      <c r="R30">
        <v>10250084</v>
      </c>
      <c r="S30">
        <v>22.7</v>
      </c>
      <c r="T30" s="12" t="str">
        <f t="shared" si="0"/>
        <v>198155-64 years</v>
      </c>
    </row>
    <row r="31" spans="1:20" x14ac:dyDescent="0.35">
      <c r="A31" t="s">
        <v>41</v>
      </c>
      <c r="M31">
        <v>1981</v>
      </c>
      <c r="N31">
        <v>1981</v>
      </c>
      <c r="O31" t="s">
        <v>25</v>
      </c>
      <c r="P31" t="s">
        <v>26</v>
      </c>
      <c r="Q31">
        <v>7323</v>
      </c>
      <c r="R31">
        <v>6889224</v>
      </c>
      <c r="S31">
        <v>106.3</v>
      </c>
      <c r="T31" s="12" t="str">
        <f t="shared" si="0"/>
        <v>198165-74 years</v>
      </c>
    </row>
    <row r="32" spans="1:20" x14ac:dyDescent="0.35">
      <c r="A32" t="s">
        <v>92</v>
      </c>
      <c r="M32">
        <v>1981</v>
      </c>
      <c r="N32">
        <v>1981</v>
      </c>
      <c r="O32" t="s">
        <v>27</v>
      </c>
      <c r="P32" t="s">
        <v>28</v>
      </c>
      <c r="Q32">
        <v>9108</v>
      </c>
      <c r="R32">
        <v>2958303</v>
      </c>
      <c r="S32">
        <v>307.89999999999998</v>
      </c>
      <c r="T32" s="12" t="str">
        <f t="shared" si="0"/>
        <v>198175-84 years</v>
      </c>
    </row>
    <row r="33" spans="1:20" x14ac:dyDescent="0.35">
      <c r="A33" t="s">
        <v>42</v>
      </c>
      <c r="M33">
        <v>1981</v>
      </c>
      <c r="N33">
        <v>1981</v>
      </c>
      <c r="O33" t="s">
        <v>29</v>
      </c>
      <c r="P33" t="s">
        <v>30</v>
      </c>
      <c r="Q33">
        <v>4266</v>
      </c>
      <c r="R33">
        <v>700532</v>
      </c>
      <c r="S33">
        <v>609</v>
      </c>
      <c r="T33" s="12" t="str">
        <f t="shared" si="0"/>
        <v>198185+ years</v>
      </c>
    </row>
    <row r="34" spans="1:20" x14ac:dyDescent="0.35">
      <c r="A34" t="s">
        <v>34</v>
      </c>
      <c r="M34">
        <v>1982</v>
      </c>
      <c r="N34">
        <v>1982</v>
      </c>
      <c r="O34" t="s">
        <v>168</v>
      </c>
      <c r="P34" s="1">
        <v>44200</v>
      </c>
      <c r="Q34">
        <v>1</v>
      </c>
      <c r="R34">
        <v>6945717</v>
      </c>
      <c r="S34" t="s">
        <v>123</v>
      </c>
      <c r="T34" s="12" t="str">
        <f t="shared" si="0"/>
        <v>19821-4 years</v>
      </c>
    </row>
    <row r="35" spans="1:20" x14ac:dyDescent="0.35">
      <c r="A35" t="s">
        <v>104</v>
      </c>
      <c r="M35">
        <v>1982</v>
      </c>
      <c r="N35">
        <v>1982</v>
      </c>
      <c r="O35" t="s">
        <v>122</v>
      </c>
      <c r="P35" s="1">
        <v>44325</v>
      </c>
      <c r="Q35">
        <v>2</v>
      </c>
      <c r="R35">
        <v>8166741</v>
      </c>
      <c r="S35" t="s">
        <v>123</v>
      </c>
      <c r="T35" s="12" t="str">
        <f t="shared" si="0"/>
        <v>19825-9 years</v>
      </c>
    </row>
    <row r="36" spans="1:20" x14ac:dyDescent="0.35">
      <c r="A36" t="s">
        <v>34</v>
      </c>
      <c r="M36">
        <v>1982</v>
      </c>
      <c r="N36">
        <v>1982</v>
      </c>
      <c r="O36" t="s">
        <v>125</v>
      </c>
      <c r="P36" t="s">
        <v>126</v>
      </c>
      <c r="Q36">
        <v>1</v>
      </c>
      <c r="R36">
        <v>10153152</v>
      </c>
      <c r="S36" t="s">
        <v>123</v>
      </c>
      <c r="T36" s="12" t="str">
        <f t="shared" si="0"/>
        <v>198215-19 years</v>
      </c>
    </row>
    <row r="37" spans="1:20" x14ac:dyDescent="0.35">
      <c r="A37" t="s">
        <v>268</v>
      </c>
      <c r="M37">
        <v>1982</v>
      </c>
      <c r="N37">
        <v>1982</v>
      </c>
      <c r="O37" t="s">
        <v>17</v>
      </c>
      <c r="P37" t="s">
        <v>18</v>
      </c>
      <c r="Q37">
        <v>3</v>
      </c>
      <c r="R37">
        <v>19595060</v>
      </c>
      <c r="S37" t="s">
        <v>123</v>
      </c>
      <c r="T37" s="12" t="str">
        <f t="shared" si="0"/>
        <v>198225-34 years</v>
      </c>
    </row>
    <row r="38" spans="1:20" x14ac:dyDescent="0.35">
      <c r="A38" t="s">
        <v>34</v>
      </c>
      <c r="M38">
        <v>1982</v>
      </c>
      <c r="N38">
        <v>1982</v>
      </c>
      <c r="O38" t="s">
        <v>19</v>
      </c>
      <c r="P38" t="s">
        <v>20</v>
      </c>
      <c r="Q38">
        <v>20</v>
      </c>
      <c r="R38">
        <v>13766057</v>
      </c>
      <c r="S38">
        <v>0.1</v>
      </c>
      <c r="T38" s="12" t="str">
        <f t="shared" si="0"/>
        <v>198235-44 years</v>
      </c>
    </row>
    <row r="39" spans="1:20" x14ac:dyDescent="0.35">
      <c r="A39" t="s">
        <v>106</v>
      </c>
      <c r="M39">
        <v>1982</v>
      </c>
      <c r="N39">
        <v>1982</v>
      </c>
      <c r="O39" t="s">
        <v>21</v>
      </c>
      <c r="P39" t="s">
        <v>22</v>
      </c>
      <c r="Q39">
        <v>286</v>
      </c>
      <c r="R39">
        <v>10868735</v>
      </c>
      <c r="S39">
        <v>2.6</v>
      </c>
      <c r="T39" s="12" t="str">
        <f t="shared" si="0"/>
        <v>198245-54 years</v>
      </c>
    </row>
    <row r="40" spans="1:20" x14ac:dyDescent="0.35">
      <c r="A40" t="s">
        <v>107</v>
      </c>
      <c r="M40">
        <v>1982</v>
      </c>
      <c r="N40">
        <v>1982</v>
      </c>
      <c r="O40" t="s">
        <v>23</v>
      </c>
      <c r="P40" t="s">
        <v>24</v>
      </c>
      <c r="Q40">
        <v>2395</v>
      </c>
      <c r="R40">
        <v>10307563</v>
      </c>
      <c r="S40">
        <v>23.2</v>
      </c>
      <c r="T40" s="12" t="str">
        <f t="shared" si="0"/>
        <v>198255-64 years</v>
      </c>
    </row>
    <row r="41" spans="1:20" x14ac:dyDescent="0.35">
      <c r="A41" t="s">
        <v>269</v>
      </c>
      <c r="M41">
        <v>1982</v>
      </c>
      <c r="N41">
        <v>1982</v>
      </c>
      <c r="O41" t="s">
        <v>25</v>
      </c>
      <c r="P41" t="s">
        <v>26</v>
      </c>
      <c r="Q41">
        <v>7421</v>
      </c>
      <c r="R41">
        <v>7002755</v>
      </c>
      <c r="S41">
        <v>106</v>
      </c>
      <c r="T41" s="12" t="str">
        <f t="shared" si="0"/>
        <v>198265-74 years</v>
      </c>
    </row>
    <row r="42" spans="1:20" x14ac:dyDescent="0.35">
      <c r="A42" t="s">
        <v>34</v>
      </c>
      <c r="M42">
        <v>1982</v>
      </c>
      <c r="N42">
        <v>1982</v>
      </c>
      <c r="O42" t="s">
        <v>27</v>
      </c>
      <c r="P42" t="s">
        <v>28</v>
      </c>
      <c r="Q42">
        <v>9526</v>
      </c>
      <c r="R42">
        <v>3038598</v>
      </c>
      <c r="S42">
        <v>313.5</v>
      </c>
      <c r="T42" s="12" t="str">
        <f t="shared" si="0"/>
        <v>198275-84 years</v>
      </c>
    </row>
    <row r="43" spans="1:20" x14ac:dyDescent="0.35">
      <c r="A43" t="s">
        <v>52</v>
      </c>
      <c r="M43">
        <v>1982</v>
      </c>
      <c r="N43">
        <v>1982</v>
      </c>
      <c r="O43" t="s">
        <v>29</v>
      </c>
      <c r="P43" t="s">
        <v>30</v>
      </c>
      <c r="Q43">
        <v>4358</v>
      </c>
      <c r="R43">
        <v>716614</v>
      </c>
      <c r="S43">
        <v>608.1</v>
      </c>
      <c r="T43" s="12" t="str">
        <f t="shared" si="0"/>
        <v>198285+ years</v>
      </c>
    </row>
    <row r="44" spans="1:20" x14ac:dyDescent="0.35">
      <c r="A44" t="s">
        <v>109</v>
      </c>
      <c r="M44">
        <v>1982</v>
      </c>
      <c r="N44">
        <v>1982</v>
      </c>
      <c r="O44" t="s">
        <v>31</v>
      </c>
      <c r="P44" t="s">
        <v>32</v>
      </c>
      <c r="Q44">
        <v>8</v>
      </c>
      <c r="R44" t="s">
        <v>33</v>
      </c>
      <c r="S44" t="s">
        <v>33</v>
      </c>
      <c r="T44" s="12" t="str">
        <f t="shared" si="0"/>
        <v>1982Not Stated</v>
      </c>
    </row>
    <row r="45" spans="1:20" x14ac:dyDescent="0.35">
      <c r="A45" t="s">
        <v>110</v>
      </c>
      <c r="M45">
        <v>1983</v>
      </c>
      <c r="N45">
        <v>1983</v>
      </c>
      <c r="O45" t="s">
        <v>167</v>
      </c>
      <c r="P45">
        <v>1</v>
      </c>
      <c r="Q45">
        <v>1</v>
      </c>
      <c r="R45">
        <v>1865553</v>
      </c>
      <c r="S45" t="s">
        <v>129</v>
      </c>
      <c r="T45" s="12" t="str">
        <f t="shared" si="0"/>
        <v>1983&lt; 1 year</v>
      </c>
    </row>
    <row r="46" spans="1:20" x14ac:dyDescent="0.35">
      <c r="A46" t="s">
        <v>111</v>
      </c>
      <c r="M46">
        <v>1983</v>
      </c>
      <c r="N46">
        <v>1983</v>
      </c>
      <c r="O46" t="s">
        <v>168</v>
      </c>
      <c r="P46" s="1">
        <v>44200</v>
      </c>
      <c r="Q46">
        <v>2</v>
      </c>
      <c r="R46">
        <v>7105636</v>
      </c>
      <c r="S46" t="s">
        <v>123</v>
      </c>
      <c r="T46" s="12" t="str">
        <f t="shared" si="0"/>
        <v>19831-4 years</v>
      </c>
    </row>
    <row r="47" spans="1:20" x14ac:dyDescent="0.35">
      <c r="A47" t="s">
        <v>112</v>
      </c>
      <c r="M47">
        <v>1983</v>
      </c>
      <c r="N47">
        <v>1983</v>
      </c>
      <c r="O47" t="s">
        <v>122</v>
      </c>
      <c r="P47" s="1">
        <v>44325</v>
      </c>
      <c r="Q47">
        <v>2</v>
      </c>
      <c r="R47">
        <v>8218065</v>
      </c>
      <c r="S47" t="s">
        <v>123</v>
      </c>
      <c r="T47" s="12" t="str">
        <f t="shared" si="0"/>
        <v>19835-9 years</v>
      </c>
    </row>
    <row r="48" spans="1:20" x14ac:dyDescent="0.35">
      <c r="A48" t="s">
        <v>113</v>
      </c>
      <c r="M48">
        <v>1983</v>
      </c>
      <c r="N48">
        <v>1983</v>
      </c>
      <c r="O48" t="s">
        <v>127</v>
      </c>
      <c r="P48" t="s">
        <v>128</v>
      </c>
      <c r="Q48">
        <v>1</v>
      </c>
      <c r="R48">
        <v>10870176</v>
      </c>
      <c r="S48" t="s">
        <v>123</v>
      </c>
      <c r="T48" s="12" t="str">
        <f t="shared" si="0"/>
        <v>198320-24 years</v>
      </c>
    </row>
    <row r="49" spans="1:20" x14ac:dyDescent="0.35">
      <c r="A49" t="s">
        <v>114</v>
      </c>
      <c r="M49">
        <v>1983</v>
      </c>
      <c r="N49">
        <v>1983</v>
      </c>
      <c r="O49" t="s">
        <v>17</v>
      </c>
      <c r="P49" t="s">
        <v>18</v>
      </c>
      <c r="Q49">
        <v>3</v>
      </c>
      <c r="R49">
        <v>20011113</v>
      </c>
      <c r="S49" t="s">
        <v>123</v>
      </c>
      <c r="T49" s="12" t="str">
        <f t="shared" si="0"/>
        <v>198325-34 years</v>
      </c>
    </row>
    <row r="50" spans="1:20" x14ac:dyDescent="0.35">
      <c r="A50" t="s">
        <v>115</v>
      </c>
      <c r="M50">
        <v>1983</v>
      </c>
      <c r="N50">
        <v>1983</v>
      </c>
      <c r="O50" t="s">
        <v>19</v>
      </c>
      <c r="P50" t="s">
        <v>20</v>
      </c>
      <c r="Q50">
        <v>24</v>
      </c>
      <c r="R50">
        <v>14382059</v>
      </c>
      <c r="S50">
        <v>0.2</v>
      </c>
      <c r="T50" s="12" t="str">
        <f t="shared" si="0"/>
        <v>198335-44 years</v>
      </c>
    </row>
    <row r="51" spans="1:20" x14ac:dyDescent="0.35">
      <c r="A51" t="s">
        <v>116</v>
      </c>
      <c r="M51">
        <v>1983</v>
      </c>
      <c r="N51">
        <v>1983</v>
      </c>
      <c r="O51" t="s">
        <v>21</v>
      </c>
      <c r="P51" t="s">
        <v>22</v>
      </c>
      <c r="Q51">
        <v>304</v>
      </c>
      <c r="R51">
        <v>10848423</v>
      </c>
      <c r="S51">
        <v>2.8</v>
      </c>
      <c r="T51" s="12" t="str">
        <f t="shared" si="0"/>
        <v>198345-54 years</v>
      </c>
    </row>
    <row r="52" spans="1:20" x14ac:dyDescent="0.35">
      <c r="A52" t="s">
        <v>117</v>
      </c>
      <c r="M52">
        <v>1983</v>
      </c>
      <c r="N52">
        <v>1983</v>
      </c>
      <c r="O52" t="s">
        <v>23</v>
      </c>
      <c r="P52" t="s">
        <v>24</v>
      </c>
      <c r="Q52">
        <v>2460</v>
      </c>
      <c r="R52">
        <v>10352622</v>
      </c>
      <c r="S52">
        <v>23.8</v>
      </c>
      <c r="T52" s="12" t="str">
        <f t="shared" si="0"/>
        <v>198355-64 years</v>
      </c>
    </row>
    <row r="53" spans="1:20" x14ac:dyDescent="0.35">
      <c r="A53" t="s">
        <v>118</v>
      </c>
      <c r="M53">
        <v>1983</v>
      </c>
      <c r="N53">
        <v>1983</v>
      </c>
      <c r="O53" t="s">
        <v>25</v>
      </c>
      <c r="P53" t="s">
        <v>26</v>
      </c>
      <c r="Q53">
        <v>7759</v>
      </c>
      <c r="R53">
        <v>7126115</v>
      </c>
      <c r="S53">
        <v>108.9</v>
      </c>
      <c r="T53" s="12" t="str">
        <f t="shared" si="0"/>
        <v>198365-74 years</v>
      </c>
    </row>
    <row r="54" spans="1:20" x14ac:dyDescent="0.35">
      <c r="A54" t="s">
        <v>119</v>
      </c>
      <c r="M54">
        <v>1983</v>
      </c>
      <c r="N54">
        <v>1983</v>
      </c>
      <c r="O54" t="s">
        <v>27</v>
      </c>
      <c r="P54" t="s">
        <v>28</v>
      </c>
      <c r="Q54">
        <v>9873</v>
      </c>
      <c r="R54">
        <v>3120938</v>
      </c>
      <c r="S54">
        <v>316.3</v>
      </c>
      <c r="T54" s="12" t="str">
        <f t="shared" si="0"/>
        <v>198375-84 years</v>
      </c>
    </row>
    <row r="55" spans="1:20" x14ac:dyDescent="0.35">
      <c r="M55">
        <v>1983</v>
      </c>
      <c r="N55">
        <v>1983</v>
      </c>
      <c r="O55" t="s">
        <v>29</v>
      </c>
      <c r="P55" t="s">
        <v>30</v>
      </c>
      <c r="Q55">
        <v>4525</v>
      </c>
      <c r="R55">
        <v>732327</v>
      </c>
      <c r="S55">
        <v>617.9</v>
      </c>
      <c r="T55" s="12" t="str">
        <f t="shared" si="0"/>
        <v>198385+ years</v>
      </c>
    </row>
    <row r="56" spans="1:20" x14ac:dyDescent="0.35">
      <c r="M56">
        <v>1983</v>
      </c>
      <c r="N56">
        <v>1983</v>
      </c>
      <c r="O56" t="s">
        <v>31</v>
      </c>
      <c r="P56" t="s">
        <v>32</v>
      </c>
      <c r="Q56">
        <v>5</v>
      </c>
      <c r="R56" t="s">
        <v>33</v>
      </c>
      <c r="S56" t="s">
        <v>33</v>
      </c>
      <c r="T56" s="12" t="str">
        <f t="shared" si="0"/>
        <v>1983Not Stated</v>
      </c>
    </row>
    <row r="57" spans="1:20" x14ac:dyDescent="0.35">
      <c r="M57">
        <v>1984</v>
      </c>
      <c r="N57">
        <v>1984</v>
      </c>
      <c r="O57" t="s">
        <v>168</v>
      </c>
      <c r="P57" s="1">
        <v>44200</v>
      </c>
      <c r="Q57">
        <v>1</v>
      </c>
      <c r="R57">
        <v>7222717</v>
      </c>
      <c r="S57" t="s">
        <v>123</v>
      </c>
      <c r="T57" s="12" t="str">
        <f t="shared" si="0"/>
        <v>19841-4 years</v>
      </c>
    </row>
    <row r="58" spans="1:20" x14ac:dyDescent="0.35">
      <c r="M58">
        <v>1984</v>
      </c>
      <c r="N58">
        <v>1984</v>
      </c>
      <c r="O58" t="s">
        <v>122</v>
      </c>
      <c r="P58" s="1">
        <v>44325</v>
      </c>
      <c r="Q58">
        <v>2</v>
      </c>
      <c r="R58">
        <v>8363255</v>
      </c>
      <c r="S58" t="s">
        <v>123</v>
      </c>
      <c r="T58" s="12" t="str">
        <f t="shared" si="0"/>
        <v>19845-9 years</v>
      </c>
    </row>
    <row r="59" spans="1:20" x14ac:dyDescent="0.35">
      <c r="M59">
        <v>1984</v>
      </c>
      <c r="N59">
        <v>1984</v>
      </c>
      <c r="O59" t="s">
        <v>124</v>
      </c>
      <c r="P59" s="1">
        <v>44483</v>
      </c>
      <c r="Q59">
        <v>1</v>
      </c>
      <c r="R59">
        <v>8930143</v>
      </c>
      <c r="S59" t="s">
        <v>123</v>
      </c>
      <c r="T59" s="12" t="str">
        <f t="shared" si="0"/>
        <v>198410-14 years</v>
      </c>
    </row>
    <row r="60" spans="1:20" x14ac:dyDescent="0.35">
      <c r="M60">
        <v>1984</v>
      </c>
      <c r="N60">
        <v>1984</v>
      </c>
      <c r="O60" t="s">
        <v>125</v>
      </c>
      <c r="P60" t="s">
        <v>126</v>
      </c>
      <c r="Q60">
        <v>2</v>
      </c>
      <c r="R60">
        <v>9643487</v>
      </c>
      <c r="S60" t="s">
        <v>123</v>
      </c>
      <c r="T60" s="12" t="str">
        <f t="shared" si="0"/>
        <v>198415-19 years</v>
      </c>
    </row>
    <row r="61" spans="1:20" x14ac:dyDescent="0.35">
      <c r="M61">
        <v>1984</v>
      </c>
      <c r="N61">
        <v>1984</v>
      </c>
      <c r="O61" t="s">
        <v>127</v>
      </c>
      <c r="P61" t="s">
        <v>128</v>
      </c>
      <c r="Q61">
        <v>2</v>
      </c>
      <c r="R61">
        <v>10842654</v>
      </c>
      <c r="S61" t="s">
        <v>123</v>
      </c>
      <c r="T61" s="12" t="str">
        <f t="shared" si="0"/>
        <v>198420-24 years</v>
      </c>
    </row>
    <row r="62" spans="1:20" x14ac:dyDescent="0.35">
      <c r="M62">
        <v>1984</v>
      </c>
      <c r="N62">
        <v>1984</v>
      </c>
      <c r="O62" t="s">
        <v>17</v>
      </c>
      <c r="P62" t="s">
        <v>18</v>
      </c>
      <c r="Q62">
        <v>4</v>
      </c>
      <c r="R62">
        <v>20409888</v>
      </c>
      <c r="S62" t="s">
        <v>123</v>
      </c>
      <c r="T62" s="12" t="str">
        <f t="shared" si="0"/>
        <v>198425-34 years</v>
      </c>
    </row>
    <row r="63" spans="1:20" x14ac:dyDescent="0.35">
      <c r="M63">
        <v>1984</v>
      </c>
      <c r="N63">
        <v>1984</v>
      </c>
      <c r="O63" t="s">
        <v>19</v>
      </c>
      <c r="P63" t="s">
        <v>20</v>
      </c>
      <c r="Q63">
        <v>20</v>
      </c>
      <c r="R63">
        <v>14997393</v>
      </c>
      <c r="S63">
        <v>0.1</v>
      </c>
      <c r="T63" s="12" t="str">
        <f t="shared" si="0"/>
        <v>198435-44 years</v>
      </c>
    </row>
    <row r="64" spans="1:20" x14ac:dyDescent="0.35">
      <c r="M64">
        <v>1984</v>
      </c>
      <c r="N64">
        <v>1984</v>
      </c>
      <c r="O64" t="s">
        <v>21</v>
      </c>
      <c r="P64" t="s">
        <v>22</v>
      </c>
      <c r="Q64">
        <v>267</v>
      </c>
      <c r="R64">
        <v>10875053</v>
      </c>
      <c r="S64">
        <v>2.5</v>
      </c>
      <c r="T64" s="12" t="str">
        <f t="shared" si="0"/>
        <v>198445-54 years</v>
      </c>
    </row>
    <row r="65" spans="13:20" x14ac:dyDescent="0.35">
      <c r="M65">
        <v>1984</v>
      </c>
      <c r="N65">
        <v>1984</v>
      </c>
      <c r="O65" t="s">
        <v>23</v>
      </c>
      <c r="P65" t="s">
        <v>24</v>
      </c>
      <c r="Q65">
        <v>2480</v>
      </c>
      <c r="R65">
        <v>10381976</v>
      </c>
      <c r="S65">
        <v>23.9</v>
      </c>
      <c r="T65" s="12" t="str">
        <f t="shared" si="0"/>
        <v>198455-64 years</v>
      </c>
    </row>
    <row r="66" spans="13:20" x14ac:dyDescent="0.35">
      <c r="M66">
        <v>1984</v>
      </c>
      <c r="N66">
        <v>1984</v>
      </c>
      <c r="O66" t="s">
        <v>25</v>
      </c>
      <c r="P66" t="s">
        <v>26</v>
      </c>
      <c r="Q66">
        <v>7765</v>
      </c>
      <c r="R66">
        <v>7225345</v>
      </c>
      <c r="S66">
        <v>107.5</v>
      </c>
      <c r="T66" s="12" t="str">
        <f t="shared" si="0"/>
        <v>198465-74 years</v>
      </c>
    </row>
    <row r="67" spans="13:20" x14ac:dyDescent="0.35">
      <c r="M67">
        <v>1984</v>
      </c>
      <c r="N67">
        <v>1984</v>
      </c>
      <c r="O67" t="s">
        <v>27</v>
      </c>
      <c r="P67" t="s">
        <v>28</v>
      </c>
      <c r="Q67">
        <v>10038</v>
      </c>
      <c r="R67">
        <v>3203928</v>
      </c>
      <c r="S67">
        <v>313.3</v>
      </c>
      <c r="T67" s="12" t="str">
        <f t="shared" ref="T67:T130" si="1">M67&amp;O67</f>
        <v>198475-84 years</v>
      </c>
    </row>
    <row r="68" spans="13:20" x14ac:dyDescent="0.35">
      <c r="M68">
        <v>1984</v>
      </c>
      <c r="N68">
        <v>1984</v>
      </c>
      <c r="O68" t="s">
        <v>29</v>
      </c>
      <c r="P68" t="s">
        <v>30</v>
      </c>
      <c r="Q68">
        <v>4817</v>
      </c>
      <c r="R68">
        <v>746842</v>
      </c>
      <c r="S68">
        <v>645</v>
      </c>
      <c r="T68" s="12" t="str">
        <f t="shared" si="1"/>
        <v>198485+ years</v>
      </c>
    </row>
    <row r="69" spans="13:20" x14ac:dyDescent="0.35">
      <c r="M69">
        <v>1984</v>
      </c>
      <c r="N69">
        <v>1984</v>
      </c>
      <c r="O69" t="s">
        <v>31</v>
      </c>
      <c r="P69" t="s">
        <v>32</v>
      </c>
      <c r="Q69">
        <v>8</v>
      </c>
      <c r="R69" t="s">
        <v>33</v>
      </c>
      <c r="S69" t="s">
        <v>33</v>
      </c>
      <c r="T69" s="12" t="str">
        <f t="shared" si="1"/>
        <v>1984Not Stated</v>
      </c>
    </row>
    <row r="70" spans="13:20" x14ac:dyDescent="0.35">
      <c r="M70">
        <v>1985</v>
      </c>
      <c r="N70">
        <v>1985</v>
      </c>
      <c r="O70" t="s">
        <v>124</v>
      </c>
      <c r="P70" s="1">
        <v>44483</v>
      </c>
      <c r="Q70">
        <v>2</v>
      </c>
      <c r="R70">
        <v>8718569</v>
      </c>
      <c r="S70" t="s">
        <v>123</v>
      </c>
      <c r="T70" s="12" t="str">
        <f t="shared" si="1"/>
        <v>198510-14 years</v>
      </c>
    </row>
    <row r="71" spans="13:20" x14ac:dyDescent="0.35">
      <c r="M71">
        <v>1985</v>
      </c>
      <c r="N71">
        <v>1985</v>
      </c>
      <c r="O71" t="s">
        <v>125</v>
      </c>
      <c r="P71" t="s">
        <v>126</v>
      </c>
      <c r="Q71">
        <v>3</v>
      </c>
      <c r="R71">
        <v>9553032</v>
      </c>
      <c r="S71" t="s">
        <v>123</v>
      </c>
      <c r="T71" s="12" t="str">
        <f t="shared" si="1"/>
        <v>198515-19 years</v>
      </c>
    </row>
    <row r="72" spans="13:20" x14ac:dyDescent="0.35">
      <c r="M72">
        <v>1985</v>
      </c>
      <c r="N72">
        <v>1985</v>
      </c>
      <c r="O72" t="s">
        <v>17</v>
      </c>
      <c r="P72" t="s">
        <v>18</v>
      </c>
      <c r="Q72">
        <v>3</v>
      </c>
      <c r="R72">
        <v>20792955</v>
      </c>
      <c r="S72" t="s">
        <v>123</v>
      </c>
      <c r="T72" s="12" t="str">
        <f t="shared" si="1"/>
        <v>198525-34 years</v>
      </c>
    </row>
    <row r="73" spans="13:20" x14ac:dyDescent="0.35">
      <c r="M73">
        <v>1985</v>
      </c>
      <c r="N73">
        <v>1985</v>
      </c>
      <c r="O73" t="s">
        <v>19</v>
      </c>
      <c r="P73" t="s">
        <v>20</v>
      </c>
      <c r="Q73">
        <v>18</v>
      </c>
      <c r="R73">
        <v>15593976</v>
      </c>
      <c r="S73" t="s">
        <v>129</v>
      </c>
      <c r="T73" s="12" t="str">
        <f t="shared" si="1"/>
        <v>198535-44 years</v>
      </c>
    </row>
    <row r="74" spans="13:20" x14ac:dyDescent="0.35">
      <c r="M74">
        <v>1985</v>
      </c>
      <c r="N74">
        <v>1985</v>
      </c>
      <c r="O74" t="s">
        <v>21</v>
      </c>
      <c r="P74" t="s">
        <v>22</v>
      </c>
      <c r="Q74">
        <v>294</v>
      </c>
      <c r="R74">
        <v>10916542</v>
      </c>
      <c r="S74">
        <v>2.7</v>
      </c>
      <c r="T74" s="12" t="str">
        <f t="shared" si="1"/>
        <v>198545-54 years</v>
      </c>
    </row>
    <row r="75" spans="13:20" x14ac:dyDescent="0.35">
      <c r="M75">
        <v>1985</v>
      </c>
      <c r="N75">
        <v>1985</v>
      </c>
      <c r="O75" t="s">
        <v>23</v>
      </c>
      <c r="P75" t="s">
        <v>24</v>
      </c>
      <c r="Q75">
        <v>2473</v>
      </c>
      <c r="R75">
        <v>10383963</v>
      </c>
      <c r="S75">
        <v>23.8</v>
      </c>
      <c r="T75" s="12" t="str">
        <f t="shared" si="1"/>
        <v>198555-64 years</v>
      </c>
    </row>
    <row r="76" spans="13:20" x14ac:dyDescent="0.35">
      <c r="M76">
        <v>1985</v>
      </c>
      <c r="N76">
        <v>1985</v>
      </c>
      <c r="O76" t="s">
        <v>25</v>
      </c>
      <c r="P76" t="s">
        <v>26</v>
      </c>
      <c r="Q76">
        <v>8015</v>
      </c>
      <c r="R76">
        <v>7338827</v>
      </c>
      <c r="S76">
        <v>109.2</v>
      </c>
      <c r="T76" s="12" t="str">
        <f t="shared" si="1"/>
        <v>198565-74 years</v>
      </c>
    </row>
    <row r="77" spans="13:20" x14ac:dyDescent="0.35">
      <c r="M77">
        <v>1985</v>
      </c>
      <c r="N77">
        <v>1985</v>
      </c>
      <c r="O77" t="s">
        <v>27</v>
      </c>
      <c r="P77" t="s">
        <v>28</v>
      </c>
      <c r="Q77">
        <v>10493</v>
      </c>
      <c r="R77">
        <v>3292119</v>
      </c>
      <c r="S77">
        <v>318.7</v>
      </c>
      <c r="T77" s="12" t="str">
        <f t="shared" si="1"/>
        <v>198575-84 years</v>
      </c>
    </row>
    <row r="78" spans="13:20" x14ac:dyDescent="0.35">
      <c r="M78">
        <v>1985</v>
      </c>
      <c r="N78">
        <v>1985</v>
      </c>
      <c r="O78" t="s">
        <v>29</v>
      </c>
      <c r="P78" t="s">
        <v>30</v>
      </c>
      <c r="Q78">
        <v>4639</v>
      </c>
      <c r="R78">
        <v>761344</v>
      </c>
      <c r="S78">
        <v>609.29999999999995</v>
      </c>
      <c r="T78" s="12" t="str">
        <f t="shared" si="1"/>
        <v>198585+ years</v>
      </c>
    </row>
    <row r="79" spans="13:20" x14ac:dyDescent="0.35">
      <c r="M79">
        <v>1985</v>
      </c>
      <c r="N79">
        <v>1985</v>
      </c>
      <c r="O79" t="s">
        <v>31</v>
      </c>
      <c r="P79" t="s">
        <v>32</v>
      </c>
      <c r="Q79">
        <v>3</v>
      </c>
      <c r="R79" t="s">
        <v>33</v>
      </c>
      <c r="S79" t="s">
        <v>33</v>
      </c>
      <c r="T79" s="12" t="str">
        <f t="shared" si="1"/>
        <v>1985Not Stated</v>
      </c>
    </row>
    <row r="80" spans="13:20" x14ac:dyDescent="0.35">
      <c r="M80">
        <v>1986</v>
      </c>
      <c r="N80">
        <v>1986</v>
      </c>
      <c r="O80" t="s">
        <v>168</v>
      </c>
      <c r="P80" s="1">
        <v>44200</v>
      </c>
      <c r="Q80">
        <v>3</v>
      </c>
      <c r="R80">
        <v>7296348</v>
      </c>
      <c r="S80" t="s">
        <v>123</v>
      </c>
      <c r="T80" s="12" t="str">
        <f t="shared" si="1"/>
        <v>19861-4 years</v>
      </c>
    </row>
    <row r="81" spans="13:20" x14ac:dyDescent="0.35">
      <c r="M81">
        <v>1986</v>
      </c>
      <c r="N81">
        <v>1986</v>
      </c>
      <c r="O81" t="s">
        <v>124</v>
      </c>
      <c r="P81" s="1">
        <v>44483</v>
      </c>
      <c r="Q81">
        <v>1</v>
      </c>
      <c r="R81">
        <v>8435189</v>
      </c>
      <c r="S81" t="s">
        <v>123</v>
      </c>
      <c r="T81" s="12" t="str">
        <f t="shared" si="1"/>
        <v>198610-14 years</v>
      </c>
    </row>
    <row r="82" spans="13:20" x14ac:dyDescent="0.35">
      <c r="M82">
        <v>1986</v>
      </c>
      <c r="N82">
        <v>1986</v>
      </c>
      <c r="O82" t="s">
        <v>125</v>
      </c>
      <c r="P82" t="s">
        <v>126</v>
      </c>
      <c r="Q82">
        <v>2</v>
      </c>
      <c r="R82">
        <v>9606788</v>
      </c>
      <c r="S82" t="s">
        <v>123</v>
      </c>
      <c r="T82" s="12" t="str">
        <f t="shared" si="1"/>
        <v>198615-19 years</v>
      </c>
    </row>
    <row r="83" spans="13:20" x14ac:dyDescent="0.35">
      <c r="M83">
        <v>1986</v>
      </c>
      <c r="N83">
        <v>1986</v>
      </c>
      <c r="O83" t="s">
        <v>127</v>
      </c>
      <c r="P83" t="s">
        <v>128</v>
      </c>
      <c r="Q83">
        <v>2</v>
      </c>
      <c r="R83">
        <v>10485643</v>
      </c>
      <c r="S83" t="s">
        <v>123</v>
      </c>
      <c r="T83" s="12" t="str">
        <f t="shared" si="1"/>
        <v>198620-24 years</v>
      </c>
    </row>
    <row r="84" spans="13:20" x14ac:dyDescent="0.35">
      <c r="M84">
        <v>1986</v>
      </c>
      <c r="N84">
        <v>1986</v>
      </c>
      <c r="O84" t="s">
        <v>17</v>
      </c>
      <c r="P84" t="s">
        <v>18</v>
      </c>
      <c r="Q84">
        <v>3</v>
      </c>
      <c r="R84">
        <v>21154090</v>
      </c>
      <c r="S84" t="s">
        <v>123</v>
      </c>
      <c r="T84" s="12" t="str">
        <f t="shared" si="1"/>
        <v>198625-34 years</v>
      </c>
    </row>
    <row r="85" spans="13:20" x14ac:dyDescent="0.35">
      <c r="M85">
        <v>1986</v>
      </c>
      <c r="N85">
        <v>1986</v>
      </c>
      <c r="O85" t="s">
        <v>19</v>
      </c>
      <c r="P85" t="s">
        <v>20</v>
      </c>
      <c r="Q85">
        <v>15</v>
      </c>
      <c r="R85">
        <v>16260538</v>
      </c>
      <c r="S85" t="s">
        <v>129</v>
      </c>
      <c r="T85" s="12" t="str">
        <f t="shared" si="1"/>
        <v>198635-44 years</v>
      </c>
    </row>
    <row r="86" spans="13:20" x14ac:dyDescent="0.35">
      <c r="M86">
        <v>1986</v>
      </c>
      <c r="N86">
        <v>1986</v>
      </c>
      <c r="O86" t="s">
        <v>21</v>
      </c>
      <c r="P86" t="s">
        <v>22</v>
      </c>
      <c r="Q86">
        <v>281</v>
      </c>
      <c r="R86">
        <v>11026121</v>
      </c>
      <c r="S86">
        <v>2.5</v>
      </c>
      <c r="T86" s="12" t="str">
        <f t="shared" si="1"/>
        <v>198645-54 years</v>
      </c>
    </row>
    <row r="87" spans="13:20" x14ac:dyDescent="0.35">
      <c r="M87">
        <v>1986</v>
      </c>
      <c r="N87">
        <v>1986</v>
      </c>
      <c r="O87" t="s">
        <v>23</v>
      </c>
      <c r="P87" t="s">
        <v>24</v>
      </c>
      <c r="Q87">
        <v>2568</v>
      </c>
      <c r="R87">
        <v>10319584</v>
      </c>
      <c r="S87">
        <v>24.9</v>
      </c>
      <c r="T87" s="12" t="str">
        <f t="shared" si="1"/>
        <v>198655-64 years</v>
      </c>
    </row>
    <row r="88" spans="13:20" x14ac:dyDescent="0.35">
      <c r="M88">
        <v>1986</v>
      </c>
      <c r="N88">
        <v>1986</v>
      </c>
      <c r="O88" t="s">
        <v>25</v>
      </c>
      <c r="P88" t="s">
        <v>26</v>
      </c>
      <c r="Q88">
        <v>8498</v>
      </c>
      <c r="R88">
        <v>7474882</v>
      </c>
      <c r="S88">
        <v>113.7</v>
      </c>
      <c r="T88" s="12" t="str">
        <f t="shared" si="1"/>
        <v>198665-74 years</v>
      </c>
    </row>
    <row r="89" spans="13:20" x14ac:dyDescent="0.35">
      <c r="M89">
        <v>1986</v>
      </c>
      <c r="N89">
        <v>1986</v>
      </c>
      <c r="O89" t="s">
        <v>27</v>
      </c>
      <c r="P89" t="s">
        <v>28</v>
      </c>
      <c r="Q89">
        <v>10914</v>
      </c>
      <c r="R89">
        <v>3383405</v>
      </c>
      <c r="S89">
        <v>322.60000000000002</v>
      </c>
      <c r="T89" s="12" t="str">
        <f t="shared" si="1"/>
        <v>198675-84 years</v>
      </c>
    </row>
    <row r="90" spans="13:20" x14ac:dyDescent="0.35">
      <c r="M90">
        <v>1986</v>
      </c>
      <c r="N90">
        <v>1986</v>
      </c>
      <c r="O90" t="s">
        <v>29</v>
      </c>
      <c r="P90" t="s">
        <v>30</v>
      </c>
      <c r="Q90">
        <v>4974</v>
      </c>
      <c r="R90">
        <v>778769</v>
      </c>
      <c r="S90">
        <v>638.70000000000005</v>
      </c>
      <c r="T90" s="12" t="str">
        <f t="shared" si="1"/>
        <v>198685+ years</v>
      </c>
    </row>
    <row r="91" spans="13:20" x14ac:dyDescent="0.35">
      <c r="M91">
        <v>1986</v>
      </c>
      <c r="N91">
        <v>1986</v>
      </c>
      <c r="O91" t="s">
        <v>31</v>
      </c>
      <c r="P91" t="s">
        <v>32</v>
      </c>
      <c r="Q91">
        <v>1</v>
      </c>
      <c r="R91" t="s">
        <v>33</v>
      </c>
      <c r="S91" t="s">
        <v>33</v>
      </c>
      <c r="T91" s="12" t="str">
        <f t="shared" si="1"/>
        <v>1986Not Stated</v>
      </c>
    </row>
    <row r="92" spans="13:20" x14ac:dyDescent="0.35">
      <c r="M92">
        <v>1987</v>
      </c>
      <c r="N92">
        <v>1987</v>
      </c>
      <c r="O92" t="s">
        <v>168</v>
      </c>
      <c r="P92" s="1">
        <v>44200</v>
      </c>
      <c r="Q92">
        <v>1</v>
      </c>
      <c r="R92">
        <v>7341730</v>
      </c>
      <c r="S92" t="s">
        <v>123</v>
      </c>
      <c r="T92" s="12" t="str">
        <f t="shared" si="1"/>
        <v>19871-4 years</v>
      </c>
    </row>
    <row r="93" spans="13:20" x14ac:dyDescent="0.35">
      <c r="M93">
        <v>1987</v>
      </c>
      <c r="N93">
        <v>1987</v>
      </c>
      <c r="O93" t="s">
        <v>125</v>
      </c>
      <c r="P93" t="s">
        <v>126</v>
      </c>
      <c r="Q93">
        <v>2</v>
      </c>
      <c r="R93">
        <v>9559404</v>
      </c>
      <c r="S93" t="s">
        <v>123</v>
      </c>
      <c r="T93" s="12" t="str">
        <f t="shared" si="1"/>
        <v>198715-19 years</v>
      </c>
    </row>
    <row r="94" spans="13:20" x14ac:dyDescent="0.35">
      <c r="M94">
        <v>1987</v>
      </c>
      <c r="N94">
        <v>1987</v>
      </c>
      <c r="O94" t="s">
        <v>127</v>
      </c>
      <c r="P94" t="s">
        <v>128</v>
      </c>
      <c r="Q94">
        <v>1</v>
      </c>
      <c r="R94">
        <v>10220330</v>
      </c>
      <c r="S94" t="s">
        <v>123</v>
      </c>
      <c r="T94" s="12" t="str">
        <f t="shared" si="1"/>
        <v>198720-24 years</v>
      </c>
    </row>
    <row r="95" spans="13:20" x14ac:dyDescent="0.35">
      <c r="M95">
        <v>1987</v>
      </c>
      <c r="N95">
        <v>1987</v>
      </c>
      <c r="O95" t="s">
        <v>17</v>
      </c>
      <c r="P95" t="s">
        <v>18</v>
      </c>
      <c r="Q95">
        <v>6</v>
      </c>
      <c r="R95">
        <v>21398934</v>
      </c>
      <c r="S95" t="s">
        <v>123</v>
      </c>
      <c r="T95" s="12" t="str">
        <f t="shared" si="1"/>
        <v>198725-34 years</v>
      </c>
    </row>
    <row r="96" spans="13:20" x14ac:dyDescent="0.35">
      <c r="M96">
        <v>1987</v>
      </c>
      <c r="N96">
        <v>1987</v>
      </c>
      <c r="O96" t="s">
        <v>19</v>
      </c>
      <c r="P96" t="s">
        <v>20</v>
      </c>
      <c r="Q96">
        <v>21</v>
      </c>
      <c r="R96">
        <v>16876881</v>
      </c>
      <c r="S96">
        <v>0.1</v>
      </c>
      <c r="T96" s="12" t="str">
        <f t="shared" si="1"/>
        <v>198735-44 years</v>
      </c>
    </row>
    <row r="97" spans="13:20" x14ac:dyDescent="0.35">
      <c r="M97">
        <v>1987</v>
      </c>
      <c r="N97">
        <v>1987</v>
      </c>
      <c r="O97" t="s">
        <v>21</v>
      </c>
      <c r="P97" t="s">
        <v>22</v>
      </c>
      <c r="Q97">
        <v>284</v>
      </c>
      <c r="R97">
        <v>11252355</v>
      </c>
      <c r="S97">
        <v>2.5</v>
      </c>
      <c r="T97" s="12" t="str">
        <f t="shared" si="1"/>
        <v>198745-54 years</v>
      </c>
    </row>
    <row r="98" spans="13:20" x14ac:dyDescent="0.35">
      <c r="M98">
        <v>1987</v>
      </c>
      <c r="N98">
        <v>1987</v>
      </c>
      <c r="O98" t="s">
        <v>23</v>
      </c>
      <c r="P98" t="s">
        <v>24</v>
      </c>
      <c r="Q98">
        <v>2441</v>
      </c>
      <c r="R98">
        <v>10213704</v>
      </c>
      <c r="S98">
        <v>23.9</v>
      </c>
      <c r="T98" s="12" t="str">
        <f t="shared" si="1"/>
        <v>198755-64 years</v>
      </c>
    </row>
    <row r="99" spans="13:20" x14ac:dyDescent="0.35">
      <c r="M99">
        <v>1987</v>
      </c>
      <c r="N99">
        <v>1987</v>
      </c>
      <c r="O99" t="s">
        <v>25</v>
      </c>
      <c r="P99" t="s">
        <v>26</v>
      </c>
      <c r="Q99">
        <v>8609</v>
      </c>
      <c r="R99">
        <v>7614676</v>
      </c>
      <c r="S99">
        <v>113.1</v>
      </c>
      <c r="T99" s="12" t="str">
        <f t="shared" si="1"/>
        <v>198765-74 years</v>
      </c>
    </row>
    <row r="100" spans="13:20" x14ac:dyDescent="0.35">
      <c r="M100">
        <v>1987</v>
      </c>
      <c r="N100">
        <v>1987</v>
      </c>
      <c r="O100" t="s">
        <v>27</v>
      </c>
      <c r="P100" t="s">
        <v>28</v>
      </c>
      <c r="Q100">
        <v>11256</v>
      </c>
      <c r="R100">
        <v>3481893</v>
      </c>
      <c r="S100">
        <v>323.3</v>
      </c>
      <c r="T100" s="12" t="str">
        <f t="shared" si="1"/>
        <v>198775-84 years</v>
      </c>
    </row>
    <row r="101" spans="13:20" x14ac:dyDescent="0.35">
      <c r="M101">
        <v>1987</v>
      </c>
      <c r="N101">
        <v>1987</v>
      </c>
      <c r="O101" t="s">
        <v>29</v>
      </c>
      <c r="P101" t="s">
        <v>30</v>
      </c>
      <c r="Q101">
        <v>5242</v>
      </c>
      <c r="R101">
        <v>798221</v>
      </c>
      <c r="S101">
        <v>656.7</v>
      </c>
      <c r="T101" s="12" t="str">
        <f t="shared" si="1"/>
        <v>198785+ years</v>
      </c>
    </row>
    <row r="102" spans="13:20" x14ac:dyDescent="0.35">
      <c r="M102">
        <v>1987</v>
      </c>
      <c r="N102">
        <v>1987</v>
      </c>
      <c r="O102" t="s">
        <v>31</v>
      </c>
      <c r="P102" t="s">
        <v>32</v>
      </c>
      <c r="Q102">
        <v>1</v>
      </c>
      <c r="R102" t="s">
        <v>33</v>
      </c>
      <c r="S102" t="s">
        <v>33</v>
      </c>
      <c r="T102" s="12" t="str">
        <f t="shared" si="1"/>
        <v>1987Not Stated</v>
      </c>
    </row>
    <row r="103" spans="13:20" x14ac:dyDescent="0.35">
      <c r="M103">
        <v>1988</v>
      </c>
      <c r="N103">
        <v>1988</v>
      </c>
      <c r="O103" t="s">
        <v>167</v>
      </c>
      <c r="P103">
        <v>1</v>
      </c>
      <c r="Q103">
        <v>2</v>
      </c>
      <c r="R103">
        <v>2002424</v>
      </c>
      <c r="S103" t="s">
        <v>129</v>
      </c>
      <c r="T103" s="12" t="str">
        <f t="shared" si="1"/>
        <v>1988&lt; 1 year</v>
      </c>
    </row>
    <row r="104" spans="13:20" x14ac:dyDescent="0.35">
      <c r="M104">
        <v>1988</v>
      </c>
      <c r="N104">
        <v>1988</v>
      </c>
      <c r="O104" t="s">
        <v>122</v>
      </c>
      <c r="P104" s="1">
        <v>44325</v>
      </c>
      <c r="Q104">
        <v>1</v>
      </c>
      <c r="R104">
        <v>9088479</v>
      </c>
      <c r="S104" t="s">
        <v>123</v>
      </c>
      <c r="T104" s="12" t="str">
        <f t="shared" si="1"/>
        <v>19885-9 years</v>
      </c>
    </row>
    <row r="105" spans="13:20" x14ac:dyDescent="0.35">
      <c r="M105">
        <v>1988</v>
      </c>
      <c r="N105">
        <v>1988</v>
      </c>
      <c r="O105" t="s">
        <v>127</v>
      </c>
      <c r="P105" t="s">
        <v>128</v>
      </c>
      <c r="Q105">
        <v>2</v>
      </c>
      <c r="R105">
        <v>9965057</v>
      </c>
      <c r="S105" t="s">
        <v>123</v>
      </c>
      <c r="T105" s="12" t="str">
        <f t="shared" si="1"/>
        <v>198820-24 years</v>
      </c>
    </row>
    <row r="106" spans="13:20" x14ac:dyDescent="0.35">
      <c r="M106">
        <v>1988</v>
      </c>
      <c r="N106">
        <v>1988</v>
      </c>
      <c r="O106" t="s">
        <v>17</v>
      </c>
      <c r="P106" t="s">
        <v>18</v>
      </c>
      <c r="Q106">
        <v>5</v>
      </c>
      <c r="R106">
        <v>21547159</v>
      </c>
      <c r="S106" t="s">
        <v>123</v>
      </c>
      <c r="T106" s="12" t="str">
        <f t="shared" si="1"/>
        <v>198825-34 years</v>
      </c>
    </row>
    <row r="107" spans="13:20" x14ac:dyDescent="0.35">
      <c r="M107">
        <v>1988</v>
      </c>
      <c r="N107">
        <v>1988</v>
      </c>
      <c r="O107" t="s">
        <v>19</v>
      </c>
      <c r="P107" t="s">
        <v>20</v>
      </c>
      <c r="Q107">
        <v>17</v>
      </c>
      <c r="R107">
        <v>17362379</v>
      </c>
      <c r="S107" t="s">
        <v>129</v>
      </c>
      <c r="T107" s="12" t="str">
        <f t="shared" si="1"/>
        <v>198835-44 years</v>
      </c>
    </row>
    <row r="108" spans="13:20" x14ac:dyDescent="0.35">
      <c r="M108">
        <v>1988</v>
      </c>
      <c r="N108">
        <v>1988</v>
      </c>
      <c r="O108" t="s">
        <v>21</v>
      </c>
      <c r="P108" t="s">
        <v>22</v>
      </c>
      <c r="Q108">
        <v>311</v>
      </c>
      <c r="R108">
        <v>11681050</v>
      </c>
      <c r="S108">
        <v>2.7</v>
      </c>
      <c r="T108" s="12" t="str">
        <f t="shared" si="1"/>
        <v>198845-54 years</v>
      </c>
    </row>
    <row r="109" spans="13:20" x14ac:dyDescent="0.35">
      <c r="M109">
        <v>1988</v>
      </c>
      <c r="N109">
        <v>1988</v>
      </c>
      <c r="O109" t="s">
        <v>23</v>
      </c>
      <c r="P109" t="s">
        <v>24</v>
      </c>
      <c r="Q109">
        <v>2527</v>
      </c>
      <c r="R109">
        <v>10114072</v>
      </c>
      <c r="S109">
        <v>25</v>
      </c>
      <c r="T109" s="12" t="str">
        <f t="shared" si="1"/>
        <v>198855-64 years</v>
      </c>
    </row>
    <row r="110" spans="13:20" x14ac:dyDescent="0.35">
      <c r="M110">
        <v>1988</v>
      </c>
      <c r="N110">
        <v>1988</v>
      </c>
      <c r="O110" t="s">
        <v>25</v>
      </c>
      <c r="P110" t="s">
        <v>26</v>
      </c>
      <c r="Q110">
        <v>8812</v>
      </c>
      <c r="R110">
        <v>7709890</v>
      </c>
      <c r="S110">
        <v>114.3</v>
      </c>
      <c r="T110" s="12" t="str">
        <f t="shared" si="1"/>
        <v>198865-74 years</v>
      </c>
    </row>
    <row r="111" spans="13:20" x14ac:dyDescent="0.35">
      <c r="M111">
        <v>1988</v>
      </c>
      <c r="N111">
        <v>1988</v>
      </c>
      <c r="O111" t="s">
        <v>27</v>
      </c>
      <c r="P111" t="s">
        <v>28</v>
      </c>
      <c r="Q111">
        <v>11870</v>
      </c>
      <c r="R111">
        <v>3577752</v>
      </c>
      <c r="S111">
        <v>331.8</v>
      </c>
      <c r="T111" s="12" t="str">
        <f t="shared" si="1"/>
        <v>198875-84 years</v>
      </c>
    </row>
    <row r="112" spans="13:20" x14ac:dyDescent="0.35">
      <c r="M112">
        <v>1988</v>
      </c>
      <c r="N112">
        <v>1988</v>
      </c>
      <c r="O112" t="s">
        <v>29</v>
      </c>
      <c r="P112" t="s">
        <v>30</v>
      </c>
      <c r="Q112">
        <v>5433</v>
      </c>
      <c r="R112">
        <v>810219</v>
      </c>
      <c r="S112">
        <v>670.6</v>
      </c>
      <c r="T112" s="12" t="str">
        <f t="shared" si="1"/>
        <v>198885+ years</v>
      </c>
    </row>
    <row r="113" spans="13:20" x14ac:dyDescent="0.35">
      <c r="M113">
        <v>1988</v>
      </c>
      <c r="N113">
        <v>1988</v>
      </c>
      <c r="O113" t="s">
        <v>31</v>
      </c>
      <c r="P113" t="s">
        <v>32</v>
      </c>
      <c r="Q113">
        <v>2</v>
      </c>
      <c r="R113" t="s">
        <v>33</v>
      </c>
      <c r="S113" t="s">
        <v>33</v>
      </c>
      <c r="T113" s="12" t="str">
        <f t="shared" si="1"/>
        <v>1988Not Stated</v>
      </c>
    </row>
    <row r="114" spans="13:20" x14ac:dyDescent="0.35">
      <c r="M114">
        <v>1989</v>
      </c>
      <c r="N114">
        <v>1989</v>
      </c>
      <c r="O114" t="s">
        <v>168</v>
      </c>
      <c r="P114" s="1">
        <v>44200</v>
      </c>
      <c r="Q114">
        <v>1</v>
      </c>
      <c r="R114">
        <v>7496118</v>
      </c>
      <c r="S114" t="s">
        <v>123</v>
      </c>
      <c r="T114" s="12" t="str">
        <f t="shared" si="1"/>
        <v>19891-4 years</v>
      </c>
    </row>
    <row r="115" spans="13:20" x14ac:dyDescent="0.35">
      <c r="M115">
        <v>1989</v>
      </c>
      <c r="N115">
        <v>1989</v>
      </c>
      <c r="O115" t="s">
        <v>125</v>
      </c>
      <c r="P115" t="s">
        <v>126</v>
      </c>
      <c r="Q115">
        <v>1</v>
      </c>
      <c r="R115">
        <v>9292771</v>
      </c>
      <c r="S115" t="s">
        <v>123</v>
      </c>
      <c r="T115" s="12" t="str">
        <f t="shared" si="1"/>
        <v>198915-19 years</v>
      </c>
    </row>
    <row r="116" spans="13:20" x14ac:dyDescent="0.35">
      <c r="M116">
        <v>1989</v>
      </c>
      <c r="N116">
        <v>1989</v>
      </c>
      <c r="O116" t="s">
        <v>127</v>
      </c>
      <c r="P116" t="s">
        <v>128</v>
      </c>
      <c r="Q116">
        <v>1</v>
      </c>
      <c r="R116">
        <v>9784274</v>
      </c>
      <c r="S116" t="s">
        <v>123</v>
      </c>
      <c r="T116" s="12" t="str">
        <f t="shared" si="1"/>
        <v>198920-24 years</v>
      </c>
    </row>
    <row r="117" spans="13:20" x14ac:dyDescent="0.35">
      <c r="M117">
        <v>1989</v>
      </c>
      <c r="N117">
        <v>1989</v>
      </c>
      <c r="O117" t="s">
        <v>17</v>
      </c>
      <c r="P117" t="s">
        <v>18</v>
      </c>
      <c r="Q117">
        <v>2</v>
      </c>
      <c r="R117">
        <v>21606423</v>
      </c>
      <c r="S117" t="s">
        <v>123</v>
      </c>
      <c r="T117" s="12" t="str">
        <f t="shared" si="1"/>
        <v>198925-34 years</v>
      </c>
    </row>
    <row r="118" spans="13:20" x14ac:dyDescent="0.35">
      <c r="M118">
        <v>1989</v>
      </c>
      <c r="N118">
        <v>1989</v>
      </c>
      <c r="O118" t="s">
        <v>19</v>
      </c>
      <c r="P118" t="s">
        <v>20</v>
      </c>
      <c r="Q118">
        <v>26</v>
      </c>
      <c r="R118">
        <v>17991414</v>
      </c>
      <c r="S118">
        <v>0.1</v>
      </c>
      <c r="T118" s="12" t="str">
        <f t="shared" si="1"/>
        <v>198935-44 years</v>
      </c>
    </row>
    <row r="119" spans="13:20" x14ac:dyDescent="0.35">
      <c r="M119">
        <v>1989</v>
      </c>
      <c r="N119">
        <v>1989</v>
      </c>
      <c r="O119" t="s">
        <v>21</v>
      </c>
      <c r="P119" t="s">
        <v>22</v>
      </c>
      <c r="Q119">
        <v>299</v>
      </c>
      <c r="R119">
        <v>12021662</v>
      </c>
      <c r="S119">
        <v>2.5</v>
      </c>
      <c r="T119" s="12" t="str">
        <f t="shared" si="1"/>
        <v>198945-54 years</v>
      </c>
    </row>
    <row r="120" spans="13:20" x14ac:dyDescent="0.35">
      <c r="M120">
        <v>1989</v>
      </c>
      <c r="N120">
        <v>1989</v>
      </c>
      <c r="O120" t="s">
        <v>23</v>
      </c>
      <c r="P120" t="s">
        <v>24</v>
      </c>
      <c r="Q120">
        <v>2678</v>
      </c>
      <c r="R120">
        <v>10002857</v>
      </c>
      <c r="S120">
        <v>26.8</v>
      </c>
      <c r="T120" s="12" t="str">
        <f t="shared" si="1"/>
        <v>198955-64 years</v>
      </c>
    </row>
    <row r="121" spans="13:20" x14ac:dyDescent="0.35">
      <c r="M121">
        <v>1989</v>
      </c>
      <c r="N121">
        <v>1989</v>
      </c>
      <c r="O121" t="s">
        <v>25</v>
      </c>
      <c r="P121" t="s">
        <v>26</v>
      </c>
      <c r="Q121">
        <v>9120</v>
      </c>
      <c r="R121">
        <v>7823772</v>
      </c>
      <c r="S121">
        <v>116.6</v>
      </c>
      <c r="T121" s="12" t="str">
        <f t="shared" si="1"/>
        <v>198965-74 years</v>
      </c>
    </row>
    <row r="122" spans="13:20" x14ac:dyDescent="0.35">
      <c r="M122">
        <v>1989</v>
      </c>
      <c r="N122">
        <v>1989</v>
      </c>
      <c r="O122" t="s">
        <v>27</v>
      </c>
      <c r="P122" t="s">
        <v>28</v>
      </c>
      <c r="Q122">
        <v>12496</v>
      </c>
      <c r="R122">
        <v>3678113</v>
      </c>
      <c r="S122">
        <v>339.7</v>
      </c>
      <c r="T122" s="12" t="str">
        <f t="shared" si="1"/>
        <v>198975-84 years</v>
      </c>
    </row>
    <row r="123" spans="13:20" x14ac:dyDescent="0.35">
      <c r="M123">
        <v>1989</v>
      </c>
      <c r="N123">
        <v>1989</v>
      </c>
      <c r="O123" t="s">
        <v>29</v>
      </c>
      <c r="P123" t="s">
        <v>30</v>
      </c>
      <c r="Q123">
        <v>5895</v>
      </c>
      <c r="R123">
        <v>831138</v>
      </c>
      <c r="S123">
        <v>709.3</v>
      </c>
      <c r="T123" s="12" t="str">
        <f t="shared" si="1"/>
        <v>198985+ years</v>
      </c>
    </row>
    <row r="124" spans="13:20" x14ac:dyDescent="0.35">
      <c r="M124">
        <v>1989</v>
      </c>
      <c r="N124">
        <v>1989</v>
      </c>
      <c r="O124" t="s">
        <v>31</v>
      </c>
      <c r="P124" t="s">
        <v>32</v>
      </c>
      <c r="Q124">
        <v>1</v>
      </c>
      <c r="R124" t="s">
        <v>33</v>
      </c>
      <c r="S124" t="s">
        <v>33</v>
      </c>
      <c r="T124" s="12" t="str">
        <f t="shared" si="1"/>
        <v>1989Not Stated</v>
      </c>
    </row>
    <row r="125" spans="13:20" x14ac:dyDescent="0.35">
      <c r="M125">
        <v>1990</v>
      </c>
      <c r="N125">
        <v>1990</v>
      </c>
      <c r="O125" t="s">
        <v>167</v>
      </c>
      <c r="P125">
        <v>1</v>
      </c>
      <c r="Q125">
        <v>2</v>
      </c>
      <c r="R125">
        <v>2129495</v>
      </c>
      <c r="S125" t="s">
        <v>129</v>
      </c>
      <c r="T125" s="12" t="str">
        <f t="shared" si="1"/>
        <v>1990&lt; 1 year</v>
      </c>
    </row>
    <row r="126" spans="13:20" x14ac:dyDescent="0.35">
      <c r="M126">
        <v>1990</v>
      </c>
      <c r="N126">
        <v>1990</v>
      </c>
      <c r="O126" t="s">
        <v>125</v>
      </c>
      <c r="P126" t="s">
        <v>126</v>
      </c>
      <c r="Q126">
        <v>1</v>
      </c>
      <c r="R126">
        <v>9172834</v>
      </c>
      <c r="S126" t="s">
        <v>123</v>
      </c>
      <c r="T126" s="12" t="str">
        <f t="shared" si="1"/>
        <v>199015-19 years</v>
      </c>
    </row>
    <row r="127" spans="13:20" x14ac:dyDescent="0.35">
      <c r="M127">
        <v>1990</v>
      </c>
      <c r="N127">
        <v>1990</v>
      </c>
      <c r="O127" t="s">
        <v>17</v>
      </c>
      <c r="P127" t="s">
        <v>18</v>
      </c>
      <c r="Q127">
        <v>4</v>
      </c>
      <c r="R127">
        <v>21564316</v>
      </c>
      <c r="S127" t="s">
        <v>123</v>
      </c>
      <c r="T127" s="12" t="str">
        <f t="shared" si="1"/>
        <v>199025-34 years</v>
      </c>
    </row>
    <row r="128" spans="13:20" x14ac:dyDescent="0.35">
      <c r="M128">
        <v>1990</v>
      </c>
      <c r="N128">
        <v>1990</v>
      </c>
      <c r="O128" t="s">
        <v>19</v>
      </c>
      <c r="P128" t="s">
        <v>20</v>
      </c>
      <c r="Q128">
        <v>20</v>
      </c>
      <c r="R128">
        <v>18509652</v>
      </c>
      <c r="S128">
        <v>0.1</v>
      </c>
      <c r="T128" s="12" t="str">
        <f t="shared" si="1"/>
        <v>199035-44 years</v>
      </c>
    </row>
    <row r="129" spans="13:20" x14ac:dyDescent="0.35">
      <c r="M129">
        <v>1990</v>
      </c>
      <c r="N129">
        <v>1990</v>
      </c>
      <c r="O129" t="s">
        <v>21</v>
      </c>
      <c r="P129" t="s">
        <v>22</v>
      </c>
      <c r="Q129">
        <v>304</v>
      </c>
      <c r="R129">
        <v>12232301</v>
      </c>
      <c r="S129">
        <v>2.5</v>
      </c>
      <c r="T129" s="12" t="str">
        <f t="shared" si="1"/>
        <v>199045-54 years</v>
      </c>
    </row>
    <row r="130" spans="13:20" x14ac:dyDescent="0.35">
      <c r="M130">
        <v>1990</v>
      </c>
      <c r="N130">
        <v>1990</v>
      </c>
      <c r="O130" t="s">
        <v>23</v>
      </c>
      <c r="P130" t="s">
        <v>24</v>
      </c>
      <c r="Q130">
        <v>2725</v>
      </c>
      <c r="R130">
        <v>9955069</v>
      </c>
      <c r="S130">
        <v>27.4</v>
      </c>
      <c r="T130" s="12" t="str">
        <f t="shared" si="1"/>
        <v>199055-64 years</v>
      </c>
    </row>
    <row r="131" spans="13:20" x14ac:dyDescent="0.35">
      <c r="M131">
        <v>1990</v>
      </c>
      <c r="N131">
        <v>1990</v>
      </c>
      <c r="O131" t="s">
        <v>25</v>
      </c>
      <c r="P131" t="s">
        <v>26</v>
      </c>
      <c r="Q131">
        <v>9698</v>
      </c>
      <c r="R131">
        <v>7906814</v>
      </c>
      <c r="S131">
        <v>122.7</v>
      </c>
      <c r="T131" s="12" t="str">
        <f t="shared" ref="T131:T194" si="2">M131&amp;O131</f>
        <v>199065-74 years</v>
      </c>
    </row>
    <row r="132" spans="13:20" x14ac:dyDescent="0.35">
      <c r="M132">
        <v>1990</v>
      </c>
      <c r="N132">
        <v>1990</v>
      </c>
      <c r="O132" t="s">
        <v>27</v>
      </c>
      <c r="P132" t="s">
        <v>28</v>
      </c>
      <c r="Q132">
        <v>13346</v>
      </c>
      <c r="R132">
        <v>3744725</v>
      </c>
      <c r="S132">
        <v>356.4</v>
      </c>
      <c r="T132" s="12" t="str">
        <f t="shared" si="2"/>
        <v>199075-84 years</v>
      </c>
    </row>
    <row r="133" spans="13:20" x14ac:dyDescent="0.35">
      <c r="M133">
        <v>1990</v>
      </c>
      <c r="N133">
        <v>1990</v>
      </c>
      <c r="O133" t="s">
        <v>29</v>
      </c>
      <c r="P133" t="s">
        <v>30</v>
      </c>
      <c r="Q133">
        <v>6276</v>
      </c>
      <c r="R133">
        <v>841227</v>
      </c>
      <c r="S133">
        <v>746.1</v>
      </c>
      <c r="T133" s="12" t="str">
        <f t="shared" si="2"/>
        <v>199085+ years</v>
      </c>
    </row>
    <row r="134" spans="13:20" x14ac:dyDescent="0.35">
      <c r="M134">
        <v>1990</v>
      </c>
      <c r="N134">
        <v>1990</v>
      </c>
      <c r="O134" t="s">
        <v>31</v>
      </c>
      <c r="P134" t="s">
        <v>32</v>
      </c>
      <c r="Q134">
        <v>2</v>
      </c>
      <c r="R134" t="s">
        <v>33</v>
      </c>
      <c r="S134" t="s">
        <v>33</v>
      </c>
      <c r="T134" s="12" t="str">
        <f t="shared" si="2"/>
        <v>1990Not Stated</v>
      </c>
    </row>
    <row r="135" spans="13:20" x14ac:dyDescent="0.35">
      <c r="M135">
        <v>1991</v>
      </c>
      <c r="N135">
        <v>1991</v>
      </c>
      <c r="O135" t="s">
        <v>122</v>
      </c>
      <c r="P135" s="1">
        <v>44325</v>
      </c>
      <c r="Q135">
        <v>1</v>
      </c>
      <c r="R135">
        <v>9359079</v>
      </c>
      <c r="S135" t="s">
        <v>123</v>
      </c>
      <c r="T135" s="12" t="str">
        <f t="shared" si="2"/>
        <v>19915-9 years</v>
      </c>
    </row>
    <row r="136" spans="13:20" x14ac:dyDescent="0.35">
      <c r="M136">
        <v>1991</v>
      </c>
      <c r="N136">
        <v>1991</v>
      </c>
      <c r="O136" t="s">
        <v>127</v>
      </c>
      <c r="P136" t="s">
        <v>128</v>
      </c>
      <c r="Q136">
        <v>3</v>
      </c>
      <c r="R136">
        <v>9783081</v>
      </c>
      <c r="S136" t="s">
        <v>123</v>
      </c>
      <c r="T136" s="12" t="str">
        <f t="shared" si="2"/>
        <v>199120-24 years</v>
      </c>
    </row>
    <row r="137" spans="13:20" x14ac:dyDescent="0.35">
      <c r="M137">
        <v>1991</v>
      </c>
      <c r="N137">
        <v>1991</v>
      </c>
      <c r="O137" t="s">
        <v>17</v>
      </c>
      <c r="P137" t="s">
        <v>18</v>
      </c>
      <c r="Q137">
        <v>3</v>
      </c>
      <c r="R137">
        <v>21638892</v>
      </c>
      <c r="S137" t="s">
        <v>123</v>
      </c>
      <c r="T137" s="12" t="str">
        <f t="shared" si="2"/>
        <v>199125-34 years</v>
      </c>
    </row>
    <row r="138" spans="13:20" x14ac:dyDescent="0.35">
      <c r="M138">
        <v>1991</v>
      </c>
      <c r="N138">
        <v>1991</v>
      </c>
      <c r="O138" t="s">
        <v>19</v>
      </c>
      <c r="P138" t="s">
        <v>20</v>
      </c>
      <c r="Q138">
        <v>24</v>
      </c>
      <c r="R138">
        <v>19468254</v>
      </c>
      <c r="S138">
        <v>0.1</v>
      </c>
      <c r="T138" s="12" t="str">
        <f t="shared" si="2"/>
        <v>199135-44 years</v>
      </c>
    </row>
    <row r="139" spans="13:20" x14ac:dyDescent="0.35">
      <c r="M139">
        <v>1991</v>
      </c>
      <c r="N139">
        <v>1991</v>
      </c>
      <c r="O139" t="s">
        <v>21</v>
      </c>
      <c r="P139" t="s">
        <v>22</v>
      </c>
      <c r="Q139">
        <v>317</v>
      </c>
      <c r="R139">
        <v>12611398</v>
      </c>
      <c r="S139">
        <v>2.5</v>
      </c>
      <c r="T139" s="12" t="str">
        <f t="shared" si="2"/>
        <v>199145-54 years</v>
      </c>
    </row>
    <row r="140" spans="13:20" x14ac:dyDescent="0.35">
      <c r="M140">
        <v>1991</v>
      </c>
      <c r="N140">
        <v>1991</v>
      </c>
      <c r="O140" t="s">
        <v>23</v>
      </c>
      <c r="P140" t="s">
        <v>24</v>
      </c>
      <c r="Q140">
        <v>2589</v>
      </c>
      <c r="R140">
        <v>9956592</v>
      </c>
      <c r="S140">
        <v>26</v>
      </c>
      <c r="T140" s="12" t="str">
        <f t="shared" si="2"/>
        <v>199155-64 years</v>
      </c>
    </row>
    <row r="141" spans="13:20" x14ac:dyDescent="0.35">
      <c r="M141">
        <v>1991</v>
      </c>
      <c r="N141">
        <v>1991</v>
      </c>
      <c r="O141" t="s">
        <v>25</v>
      </c>
      <c r="P141" t="s">
        <v>26</v>
      </c>
      <c r="Q141">
        <v>9717</v>
      </c>
      <c r="R141">
        <v>8040677</v>
      </c>
      <c r="S141">
        <v>120.8</v>
      </c>
      <c r="T141" s="12" t="str">
        <f t="shared" si="2"/>
        <v>199165-74 years</v>
      </c>
    </row>
    <row r="142" spans="13:20" x14ac:dyDescent="0.35">
      <c r="M142">
        <v>1991</v>
      </c>
      <c r="N142">
        <v>1991</v>
      </c>
      <c r="O142" t="s">
        <v>27</v>
      </c>
      <c r="P142" t="s">
        <v>28</v>
      </c>
      <c r="Q142">
        <v>14062</v>
      </c>
      <c r="R142">
        <v>3886874</v>
      </c>
      <c r="S142">
        <v>361.8</v>
      </c>
      <c r="T142" s="12" t="str">
        <f t="shared" si="2"/>
        <v>199175-84 years</v>
      </c>
    </row>
    <row r="143" spans="13:20" x14ac:dyDescent="0.35">
      <c r="M143">
        <v>1991</v>
      </c>
      <c r="N143">
        <v>1991</v>
      </c>
      <c r="O143" t="s">
        <v>29</v>
      </c>
      <c r="P143" t="s">
        <v>30</v>
      </c>
      <c r="Q143">
        <v>6847</v>
      </c>
      <c r="R143">
        <v>883004</v>
      </c>
      <c r="S143">
        <v>775.4</v>
      </c>
      <c r="T143" s="12" t="str">
        <f t="shared" si="2"/>
        <v>199185+ years</v>
      </c>
    </row>
    <row r="144" spans="13:20" x14ac:dyDescent="0.35">
      <c r="M144">
        <v>1991</v>
      </c>
      <c r="N144">
        <v>1991</v>
      </c>
      <c r="O144" t="s">
        <v>31</v>
      </c>
      <c r="P144" t="s">
        <v>32</v>
      </c>
      <c r="Q144">
        <v>1</v>
      </c>
      <c r="R144" t="s">
        <v>33</v>
      </c>
      <c r="S144" t="s">
        <v>33</v>
      </c>
      <c r="T144" s="12" t="str">
        <f t="shared" si="2"/>
        <v>1991Not Stated</v>
      </c>
    </row>
    <row r="145" spans="13:20" x14ac:dyDescent="0.35">
      <c r="M145">
        <v>1992</v>
      </c>
      <c r="N145">
        <v>1992</v>
      </c>
      <c r="O145" t="s">
        <v>122</v>
      </c>
      <c r="P145" s="1">
        <v>44325</v>
      </c>
      <c r="Q145">
        <v>1</v>
      </c>
      <c r="R145">
        <v>9436077</v>
      </c>
      <c r="S145" t="s">
        <v>123</v>
      </c>
      <c r="T145" s="12" t="str">
        <f t="shared" si="2"/>
        <v>19925-9 years</v>
      </c>
    </row>
    <row r="146" spans="13:20" x14ac:dyDescent="0.35">
      <c r="M146">
        <v>1992</v>
      </c>
      <c r="N146">
        <v>1992</v>
      </c>
      <c r="O146" t="s">
        <v>125</v>
      </c>
      <c r="P146" t="s">
        <v>126</v>
      </c>
      <c r="Q146">
        <v>3</v>
      </c>
      <c r="R146">
        <v>8857670</v>
      </c>
      <c r="S146" t="s">
        <v>123</v>
      </c>
      <c r="T146" s="12" t="str">
        <f t="shared" si="2"/>
        <v>199215-19 years</v>
      </c>
    </row>
    <row r="147" spans="13:20" x14ac:dyDescent="0.35">
      <c r="M147">
        <v>1992</v>
      </c>
      <c r="N147">
        <v>1992</v>
      </c>
      <c r="O147" t="s">
        <v>17</v>
      </c>
      <c r="P147" t="s">
        <v>18</v>
      </c>
      <c r="Q147">
        <v>5</v>
      </c>
      <c r="R147">
        <v>21558292</v>
      </c>
      <c r="S147" t="s">
        <v>123</v>
      </c>
      <c r="T147" s="12" t="str">
        <f t="shared" si="2"/>
        <v>199225-34 years</v>
      </c>
    </row>
    <row r="148" spans="13:20" x14ac:dyDescent="0.35">
      <c r="M148">
        <v>1992</v>
      </c>
      <c r="N148">
        <v>1992</v>
      </c>
      <c r="O148" t="s">
        <v>19</v>
      </c>
      <c r="P148" t="s">
        <v>20</v>
      </c>
      <c r="Q148">
        <v>27</v>
      </c>
      <c r="R148">
        <v>19802660</v>
      </c>
      <c r="S148">
        <v>0.1</v>
      </c>
      <c r="T148" s="12" t="str">
        <f t="shared" si="2"/>
        <v>199235-44 years</v>
      </c>
    </row>
    <row r="149" spans="13:20" x14ac:dyDescent="0.35">
      <c r="M149">
        <v>1992</v>
      </c>
      <c r="N149">
        <v>1992</v>
      </c>
      <c r="O149" t="s">
        <v>21</v>
      </c>
      <c r="P149" t="s">
        <v>22</v>
      </c>
      <c r="Q149">
        <v>309</v>
      </c>
      <c r="R149">
        <v>13472009</v>
      </c>
      <c r="S149">
        <v>2.2999999999999998</v>
      </c>
      <c r="T149" s="12" t="str">
        <f t="shared" si="2"/>
        <v>199245-54 years</v>
      </c>
    </row>
    <row r="150" spans="13:20" x14ac:dyDescent="0.35">
      <c r="M150">
        <v>1992</v>
      </c>
      <c r="N150">
        <v>1992</v>
      </c>
      <c r="O150" t="s">
        <v>23</v>
      </c>
      <c r="P150" t="s">
        <v>24</v>
      </c>
      <c r="Q150">
        <v>2574</v>
      </c>
      <c r="R150">
        <v>9957172</v>
      </c>
      <c r="S150">
        <v>25.9</v>
      </c>
      <c r="T150" s="12" t="str">
        <f t="shared" si="2"/>
        <v>199255-64 years</v>
      </c>
    </row>
    <row r="151" spans="13:20" x14ac:dyDescent="0.35">
      <c r="M151">
        <v>1992</v>
      </c>
      <c r="N151">
        <v>1992</v>
      </c>
      <c r="O151" t="s">
        <v>25</v>
      </c>
      <c r="P151" t="s">
        <v>26</v>
      </c>
      <c r="Q151">
        <v>9833</v>
      </c>
      <c r="R151">
        <v>8144796</v>
      </c>
      <c r="S151">
        <v>120.7</v>
      </c>
      <c r="T151" s="12" t="str">
        <f t="shared" si="2"/>
        <v>199265-74 years</v>
      </c>
    </row>
    <row r="152" spans="13:20" x14ac:dyDescent="0.35">
      <c r="M152">
        <v>1992</v>
      </c>
      <c r="N152">
        <v>1992</v>
      </c>
      <c r="O152" t="s">
        <v>27</v>
      </c>
      <c r="P152" t="s">
        <v>28</v>
      </c>
      <c r="Q152">
        <v>14184</v>
      </c>
      <c r="R152">
        <v>3992665</v>
      </c>
      <c r="S152">
        <v>355.3</v>
      </c>
      <c r="T152" s="12" t="str">
        <f t="shared" si="2"/>
        <v>199275-84 years</v>
      </c>
    </row>
    <row r="153" spans="13:20" x14ac:dyDescent="0.35">
      <c r="M153">
        <v>1992</v>
      </c>
      <c r="N153">
        <v>1992</v>
      </c>
      <c r="O153" t="s">
        <v>29</v>
      </c>
      <c r="P153" t="s">
        <v>30</v>
      </c>
      <c r="Q153">
        <v>7302</v>
      </c>
      <c r="R153">
        <v>915623</v>
      </c>
      <c r="S153">
        <v>797.5</v>
      </c>
      <c r="T153" s="12" t="str">
        <f t="shared" si="2"/>
        <v>199285+ years</v>
      </c>
    </row>
    <row r="154" spans="13:20" x14ac:dyDescent="0.35">
      <c r="M154">
        <v>1992</v>
      </c>
      <c r="N154">
        <v>1992</v>
      </c>
      <c r="O154" t="s">
        <v>31</v>
      </c>
      <c r="P154" t="s">
        <v>32</v>
      </c>
      <c r="Q154">
        <v>2</v>
      </c>
      <c r="R154" t="s">
        <v>33</v>
      </c>
      <c r="S154" t="s">
        <v>33</v>
      </c>
      <c r="T154" s="12" t="str">
        <f t="shared" si="2"/>
        <v>1992Not Stated</v>
      </c>
    </row>
    <row r="155" spans="13:20" x14ac:dyDescent="0.35">
      <c r="M155">
        <v>1993</v>
      </c>
      <c r="N155">
        <v>1993</v>
      </c>
      <c r="O155" t="s">
        <v>125</v>
      </c>
      <c r="P155" t="s">
        <v>126</v>
      </c>
      <c r="Q155">
        <v>2</v>
      </c>
      <c r="R155">
        <v>8977716</v>
      </c>
      <c r="S155" t="s">
        <v>123</v>
      </c>
      <c r="T155" s="12" t="str">
        <f t="shared" si="2"/>
        <v>199315-19 years</v>
      </c>
    </row>
    <row r="156" spans="13:20" x14ac:dyDescent="0.35">
      <c r="M156">
        <v>1993</v>
      </c>
      <c r="N156">
        <v>1993</v>
      </c>
      <c r="O156" t="s">
        <v>17</v>
      </c>
      <c r="P156" t="s">
        <v>18</v>
      </c>
      <c r="Q156">
        <v>3</v>
      </c>
      <c r="R156">
        <v>21399006</v>
      </c>
      <c r="S156" t="s">
        <v>123</v>
      </c>
      <c r="T156" s="12" t="str">
        <f t="shared" si="2"/>
        <v>199325-34 years</v>
      </c>
    </row>
    <row r="157" spans="13:20" x14ac:dyDescent="0.35">
      <c r="M157">
        <v>1993</v>
      </c>
      <c r="N157">
        <v>1993</v>
      </c>
      <c r="O157" t="s">
        <v>19</v>
      </c>
      <c r="P157" t="s">
        <v>20</v>
      </c>
      <c r="Q157">
        <v>28</v>
      </c>
      <c r="R157">
        <v>20276413</v>
      </c>
      <c r="S157">
        <v>0.1</v>
      </c>
      <c r="T157" s="12" t="str">
        <f t="shared" si="2"/>
        <v>199335-44 years</v>
      </c>
    </row>
    <row r="158" spans="13:20" x14ac:dyDescent="0.35">
      <c r="M158">
        <v>1993</v>
      </c>
      <c r="N158">
        <v>1993</v>
      </c>
      <c r="O158" t="s">
        <v>21</v>
      </c>
      <c r="P158" t="s">
        <v>22</v>
      </c>
      <c r="Q158">
        <v>316</v>
      </c>
      <c r="R158">
        <v>14121978</v>
      </c>
      <c r="S158">
        <v>2.2000000000000002</v>
      </c>
      <c r="T158" s="12" t="str">
        <f t="shared" si="2"/>
        <v>199345-54 years</v>
      </c>
    </row>
    <row r="159" spans="13:20" x14ac:dyDescent="0.35">
      <c r="M159">
        <v>1993</v>
      </c>
      <c r="N159">
        <v>1993</v>
      </c>
      <c r="O159" t="s">
        <v>23</v>
      </c>
      <c r="P159" t="s">
        <v>24</v>
      </c>
      <c r="Q159">
        <v>2423</v>
      </c>
      <c r="R159">
        <v>9991621</v>
      </c>
      <c r="S159">
        <v>24.3</v>
      </c>
      <c r="T159" s="12" t="str">
        <f t="shared" si="2"/>
        <v>199355-64 years</v>
      </c>
    </row>
    <row r="160" spans="13:20" x14ac:dyDescent="0.35">
      <c r="M160">
        <v>1993</v>
      </c>
      <c r="N160">
        <v>1993</v>
      </c>
      <c r="O160" t="s">
        <v>25</v>
      </c>
      <c r="P160" t="s">
        <v>26</v>
      </c>
      <c r="Q160">
        <v>9628</v>
      </c>
      <c r="R160">
        <v>8263821</v>
      </c>
      <c r="S160">
        <v>116.5</v>
      </c>
      <c r="T160" s="12" t="str">
        <f t="shared" si="2"/>
        <v>199365-74 years</v>
      </c>
    </row>
    <row r="161" spans="13:20" x14ac:dyDescent="0.35">
      <c r="M161">
        <v>1993</v>
      </c>
      <c r="N161">
        <v>1993</v>
      </c>
      <c r="O161" t="s">
        <v>27</v>
      </c>
      <c r="P161" t="s">
        <v>28</v>
      </c>
      <c r="Q161">
        <v>14539</v>
      </c>
      <c r="R161">
        <v>4090845</v>
      </c>
      <c r="S161">
        <v>355.4</v>
      </c>
      <c r="T161" s="12" t="str">
        <f t="shared" si="2"/>
        <v>199375-84 years</v>
      </c>
    </row>
    <row r="162" spans="13:20" x14ac:dyDescent="0.35">
      <c r="M162">
        <v>1993</v>
      </c>
      <c r="N162">
        <v>1993</v>
      </c>
      <c r="O162" t="s">
        <v>29</v>
      </c>
      <c r="P162" t="s">
        <v>30</v>
      </c>
      <c r="Q162">
        <v>7926</v>
      </c>
      <c r="R162">
        <v>951939</v>
      </c>
      <c r="S162">
        <v>832.6</v>
      </c>
      <c r="T162" s="12" t="str">
        <f t="shared" si="2"/>
        <v>199385+ years</v>
      </c>
    </row>
    <row r="163" spans="13:20" x14ac:dyDescent="0.35">
      <c r="M163">
        <v>1994</v>
      </c>
      <c r="N163">
        <v>1994</v>
      </c>
      <c r="O163" t="s">
        <v>124</v>
      </c>
      <c r="P163" s="1">
        <v>44483</v>
      </c>
      <c r="Q163">
        <v>2</v>
      </c>
      <c r="R163">
        <v>9735451</v>
      </c>
      <c r="S163" t="s">
        <v>123</v>
      </c>
      <c r="T163" s="12" t="str">
        <f t="shared" si="2"/>
        <v>199410-14 years</v>
      </c>
    </row>
    <row r="164" spans="13:20" x14ac:dyDescent="0.35">
      <c r="M164">
        <v>1994</v>
      </c>
      <c r="N164">
        <v>1994</v>
      </c>
      <c r="O164" t="s">
        <v>17</v>
      </c>
      <c r="P164" t="s">
        <v>18</v>
      </c>
      <c r="Q164">
        <v>4</v>
      </c>
      <c r="R164">
        <v>21249595</v>
      </c>
      <c r="S164" t="s">
        <v>123</v>
      </c>
      <c r="T164" s="12" t="str">
        <f t="shared" si="2"/>
        <v>199425-34 years</v>
      </c>
    </row>
    <row r="165" spans="13:20" x14ac:dyDescent="0.35">
      <c r="M165">
        <v>1994</v>
      </c>
      <c r="N165">
        <v>1994</v>
      </c>
      <c r="O165" t="s">
        <v>19</v>
      </c>
      <c r="P165" t="s">
        <v>20</v>
      </c>
      <c r="Q165">
        <v>24</v>
      </c>
      <c r="R165">
        <v>20735301</v>
      </c>
      <c r="S165">
        <v>0.1</v>
      </c>
      <c r="T165" s="12" t="str">
        <f t="shared" si="2"/>
        <v>199435-44 years</v>
      </c>
    </row>
    <row r="166" spans="13:20" x14ac:dyDescent="0.35">
      <c r="M166">
        <v>1994</v>
      </c>
      <c r="N166">
        <v>1994</v>
      </c>
      <c r="O166" t="s">
        <v>21</v>
      </c>
      <c r="P166" t="s">
        <v>22</v>
      </c>
      <c r="Q166">
        <v>370</v>
      </c>
      <c r="R166">
        <v>14756639</v>
      </c>
      <c r="S166">
        <v>2.5</v>
      </c>
      <c r="T166" s="12" t="str">
        <f t="shared" si="2"/>
        <v>199445-54 years</v>
      </c>
    </row>
    <row r="167" spans="13:20" x14ac:dyDescent="0.35">
      <c r="M167">
        <v>1994</v>
      </c>
      <c r="N167">
        <v>1994</v>
      </c>
      <c r="O167" t="s">
        <v>23</v>
      </c>
      <c r="P167" t="s">
        <v>24</v>
      </c>
      <c r="Q167">
        <v>2328</v>
      </c>
      <c r="R167">
        <v>10070509</v>
      </c>
      <c r="S167">
        <v>23.1</v>
      </c>
      <c r="T167" s="12" t="str">
        <f t="shared" si="2"/>
        <v>199455-64 years</v>
      </c>
    </row>
    <row r="168" spans="13:20" x14ac:dyDescent="0.35">
      <c r="M168">
        <v>1994</v>
      </c>
      <c r="N168">
        <v>1994</v>
      </c>
      <c r="O168" t="s">
        <v>25</v>
      </c>
      <c r="P168" t="s">
        <v>26</v>
      </c>
      <c r="Q168">
        <v>9461</v>
      </c>
      <c r="R168">
        <v>8330888</v>
      </c>
      <c r="S168">
        <v>113.6</v>
      </c>
      <c r="T168" s="12" t="str">
        <f t="shared" si="2"/>
        <v>199465-74 years</v>
      </c>
    </row>
    <row r="169" spans="13:20" x14ac:dyDescent="0.35">
      <c r="M169">
        <v>1994</v>
      </c>
      <c r="N169">
        <v>1994</v>
      </c>
      <c r="O169" t="s">
        <v>27</v>
      </c>
      <c r="P169" t="s">
        <v>28</v>
      </c>
      <c r="Q169">
        <v>14678</v>
      </c>
      <c r="R169">
        <v>4195885</v>
      </c>
      <c r="S169">
        <v>349.8</v>
      </c>
      <c r="T169" s="12" t="str">
        <f t="shared" si="2"/>
        <v>199475-84 years</v>
      </c>
    </row>
    <row r="170" spans="13:20" x14ac:dyDescent="0.35">
      <c r="M170">
        <v>1994</v>
      </c>
      <c r="N170">
        <v>1994</v>
      </c>
      <c r="O170" t="s">
        <v>29</v>
      </c>
      <c r="P170" t="s">
        <v>30</v>
      </c>
      <c r="Q170">
        <v>8034</v>
      </c>
      <c r="R170">
        <v>986224</v>
      </c>
      <c r="S170">
        <v>814.6</v>
      </c>
      <c r="T170" s="12" t="str">
        <f t="shared" si="2"/>
        <v>199485+ years</v>
      </c>
    </row>
    <row r="171" spans="13:20" x14ac:dyDescent="0.35">
      <c r="M171">
        <v>1994</v>
      </c>
      <c r="N171">
        <v>1994</v>
      </c>
      <c r="O171" t="s">
        <v>31</v>
      </c>
      <c r="P171" t="s">
        <v>32</v>
      </c>
      <c r="Q171">
        <v>1</v>
      </c>
      <c r="R171" t="s">
        <v>33</v>
      </c>
      <c r="S171" t="s">
        <v>33</v>
      </c>
      <c r="T171" s="12" t="str">
        <f t="shared" si="2"/>
        <v>1994Not Stated</v>
      </c>
    </row>
    <row r="172" spans="13:20" x14ac:dyDescent="0.35">
      <c r="M172">
        <v>1995</v>
      </c>
      <c r="N172">
        <v>1995</v>
      </c>
      <c r="O172" t="s">
        <v>125</v>
      </c>
      <c r="P172" t="s">
        <v>126</v>
      </c>
      <c r="Q172">
        <v>5</v>
      </c>
      <c r="R172">
        <v>9444867</v>
      </c>
      <c r="S172" t="s">
        <v>129</v>
      </c>
      <c r="T172" s="12" t="str">
        <f t="shared" si="2"/>
        <v>199515-19 years</v>
      </c>
    </row>
    <row r="173" spans="13:20" x14ac:dyDescent="0.35">
      <c r="M173">
        <v>1995</v>
      </c>
      <c r="N173">
        <v>1995</v>
      </c>
      <c r="O173" t="s">
        <v>17</v>
      </c>
      <c r="P173" t="s">
        <v>18</v>
      </c>
      <c r="Q173">
        <v>3</v>
      </c>
      <c r="R173">
        <v>21121231</v>
      </c>
      <c r="S173" t="s">
        <v>123</v>
      </c>
      <c r="T173" s="12" t="str">
        <f t="shared" si="2"/>
        <v>199525-34 years</v>
      </c>
    </row>
    <row r="174" spans="13:20" x14ac:dyDescent="0.35">
      <c r="M174">
        <v>1995</v>
      </c>
      <c r="N174">
        <v>1995</v>
      </c>
      <c r="O174" t="s">
        <v>19</v>
      </c>
      <c r="P174" t="s">
        <v>20</v>
      </c>
      <c r="Q174">
        <v>36</v>
      </c>
      <c r="R174">
        <v>21188959</v>
      </c>
      <c r="S174">
        <v>0.2</v>
      </c>
      <c r="T174" s="12" t="str">
        <f t="shared" si="2"/>
        <v>199535-44 years</v>
      </c>
    </row>
    <row r="175" spans="13:20" x14ac:dyDescent="0.35">
      <c r="M175">
        <v>1995</v>
      </c>
      <c r="N175">
        <v>1995</v>
      </c>
      <c r="O175" t="s">
        <v>21</v>
      </c>
      <c r="P175" t="s">
        <v>22</v>
      </c>
      <c r="Q175">
        <v>330</v>
      </c>
      <c r="R175">
        <v>15413598</v>
      </c>
      <c r="S175">
        <v>2.1</v>
      </c>
      <c r="T175" s="12" t="str">
        <f t="shared" si="2"/>
        <v>199545-54 years</v>
      </c>
    </row>
    <row r="176" spans="13:20" x14ac:dyDescent="0.35">
      <c r="M176">
        <v>1995</v>
      </c>
      <c r="N176">
        <v>1995</v>
      </c>
      <c r="O176" t="s">
        <v>23</v>
      </c>
      <c r="P176" t="s">
        <v>24</v>
      </c>
      <c r="Q176">
        <v>2297</v>
      </c>
      <c r="R176">
        <v>10158673</v>
      </c>
      <c r="S176">
        <v>22.6</v>
      </c>
      <c r="T176" s="12" t="str">
        <f t="shared" si="2"/>
        <v>199555-64 years</v>
      </c>
    </row>
    <row r="177" spans="13:20" x14ac:dyDescent="0.35">
      <c r="M177">
        <v>1995</v>
      </c>
      <c r="N177">
        <v>1995</v>
      </c>
      <c r="O177" t="s">
        <v>25</v>
      </c>
      <c r="P177" t="s">
        <v>26</v>
      </c>
      <c r="Q177">
        <v>9082</v>
      </c>
      <c r="R177">
        <v>8395157</v>
      </c>
      <c r="S177">
        <v>108.2</v>
      </c>
      <c r="T177" s="12" t="str">
        <f t="shared" si="2"/>
        <v>199565-74 years</v>
      </c>
    </row>
    <row r="178" spans="13:20" x14ac:dyDescent="0.35">
      <c r="M178">
        <v>1995</v>
      </c>
      <c r="N178">
        <v>1995</v>
      </c>
      <c r="O178" t="s">
        <v>27</v>
      </c>
      <c r="P178" t="s">
        <v>28</v>
      </c>
      <c r="Q178">
        <v>14394</v>
      </c>
      <c r="R178">
        <v>4316569</v>
      </c>
      <c r="S178">
        <v>333.5</v>
      </c>
      <c r="T178" s="12" t="str">
        <f t="shared" si="2"/>
        <v>199575-84 years</v>
      </c>
    </row>
    <row r="179" spans="13:20" x14ac:dyDescent="0.35">
      <c r="M179">
        <v>1995</v>
      </c>
      <c r="N179">
        <v>1995</v>
      </c>
      <c r="O179" t="s">
        <v>29</v>
      </c>
      <c r="P179" t="s">
        <v>30</v>
      </c>
      <c r="Q179">
        <v>8328</v>
      </c>
      <c r="R179">
        <v>1023586</v>
      </c>
      <c r="S179">
        <v>813.6</v>
      </c>
      <c r="T179" s="12" t="str">
        <f t="shared" si="2"/>
        <v>199585+ years</v>
      </c>
    </row>
    <row r="180" spans="13:20" x14ac:dyDescent="0.35">
      <c r="M180">
        <v>1996</v>
      </c>
      <c r="N180">
        <v>1996</v>
      </c>
      <c r="O180" t="s">
        <v>127</v>
      </c>
      <c r="P180" t="s">
        <v>128</v>
      </c>
      <c r="Q180">
        <v>2</v>
      </c>
      <c r="R180">
        <v>9106285</v>
      </c>
      <c r="S180" t="s">
        <v>123</v>
      </c>
      <c r="T180" s="12" t="str">
        <f t="shared" si="2"/>
        <v>199620-24 years</v>
      </c>
    </row>
    <row r="181" spans="13:20" x14ac:dyDescent="0.35">
      <c r="M181">
        <v>1996</v>
      </c>
      <c r="N181">
        <v>1996</v>
      </c>
      <c r="O181" t="s">
        <v>17</v>
      </c>
      <c r="P181" t="s">
        <v>18</v>
      </c>
      <c r="Q181">
        <v>1</v>
      </c>
      <c r="R181">
        <v>21004897</v>
      </c>
      <c r="S181" t="s">
        <v>123</v>
      </c>
      <c r="T181" s="12" t="str">
        <f t="shared" si="2"/>
        <v>199625-34 years</v>
      </c>
    </row>
    <row r="182" spans="13:20" x14ac:dyDescent="0.35">
      <c r="M182">
        <v>1996</v>
      </c>
      <c r="N182">
        <v>1996</v>
      </c>
      <c r="O182" t="s">
        <v>19</v>
      </c>
      <c r="P182" t="s">
        <v>20</v>
      </c>
      <c r="Q182">
        <v>32</v>
      </c>
      <c r="R182">
        <v>21614755</v>
      </c>
      <c r="S182">
        <v>0.1</v>
      </c>
      <c r="T182" s="12" t="str">
        <f t="shared" si="2"/>
        <v>199635-44 years</v>
      </c>
    </row>
    <row r="183" spans="13:20" x14ac:dyDescent="0.35">
      <c r="M183">
        <v>1996</v>
      </c>
      <c r="N183">
        <v>1996</v>
      </c>
      <c r="O183" t="s">
        <v>21</v>
      </c>
      <c r="P183" t="s">
        <v>22</v>
      </c>
      <c r="Q183">
        <v>383</v>
      </c>
      <c r="R183">
        <v>16065440</v>
      </c>
      <c r="S183">
        <v>2.4</v>
      </c>
      <c r="T183" s="12" t="str">
        <f t="shared" si="2"/>
        <v>199645-54 years</v>
      </c>
    </row>
    <row r="184" spans="13:20" x14ac:dyDescent="0.35">
      <c r="M184">
        <v>1996</v>
      </c>
      <c r="N184">
        <v>1996</v>
      </c>
      <c r="O184" t="s">
        <v>23</v>
      </c>
      <c r="P184" t="s">
        <v>24</v>
      </c>
      <c r="Q184">
        <v>2182</v>
      </c>
      <c r="R184">
        <v>10304719</v>
      </c>
      <c r="S184">
        <v>21.2</v>
      </c>
      <c r="T184" s="12" t="str">
        <f t="shared" si="2"/>
        <v>199655-64 years</v>
      </c>
    </row>
    <row r="185" spans="13:20" x14ac:dyDescent="0.35">
      <c r="M185">
        <v>1996</v>
      </c>
      <c r="N185">
        <v>1996</v>
      </c>
      <c r="O185" t="s">
        <v>25</v>
      </c>
      <c r="P185" t="s">
        <v>26</v>
      </c>
      <c r="Q185">
        <v>8904</v>
      </c>
      <c r="R185">
        <v>8398295</v>
      </c>
      <c r="S185">
        <v>106</v>
      </c>
      <c r="T185" s="12" t="str">
        <f t="shared" si="2"/>
        <v>199665-74 years</v>
      </c>
    </row>
    <row r="186" spans="13:20" x14ac:dyDescent="0.35">
      <c r="M186">
        <v>1996</v>
      </c>
      <c r="N186">
        <v>1996</v>
      </c>
      <c r="O186" t="s">
        <v>27</v>
      </c>
      <c r="P186" t="s">
        <v>28</v>
      </c>
      <c r="Q186">
        <v>14361</v>
      </c>
      <c r="R186">
        <v>4466164</v>
      </c>
      <c r="S186">
        <v>321.60000000000002</v>
      </c>
      <c r="T186" s="12" t="str">
        <f t="shared" si="2"/>
        <v>199675-84 years</v>
      </c>
    </row>
    <row r="187" spans="13:20" x14ac:dyDescent="0.35">
      <c r="M187">
        <v>1996</v>
      </c>
      <c r="N187">
        <v>1996</v>
      </c>
      <c r="O187" t="s">
        <v>29</v>
      </c>
      <c r="P187" t="s">
        <v>30</v>
      </c>
      <c r="Q187">
        <v>8257</v>
      </c>
      <c r="R187">
        <v>1059931</v>
      </c>
      <c r="S187">
        <v>779</v>
      </c>
      <c r="T187" s="12" t="str">
        <f t="shared" si="2"/>
        <v>199685+ years</v>
      </c>
    </row>
    <row r="188" spans="13:20" x14ac:dyDescent="0.35">
      <c r="M188">
        <v>1996</v>
      </c>
      <c r="N188">
        <v>1996</v>
      </c>
      <c r="O188" t="s">
        <v>31</v>
      </c>
      <c r="P188" t="s">
        <v>32</v>
      </c>
      <c r="Q188">
        <v>1</v>
      </c>
      <c r="R188" t="s">
        <v>33</v>
      </c>
      <c r="S188" t="s">
        <v>33</v>
      </c>
      <c r="T188" s="12" t="str">
        <f t="shared" si="2"/>
        <v>1996Not Stated</v>
      </c>
    </row>
    <row r="189" spans="13:20" x14ac:dyDescent="0.35">
      <c r="M189">
        <v>1997</v>
      </c>
      <c r="N189">
        <v>1997</v>
      </c>
      <c r="O189" t="s">
        <v>168</v>
      </c>
      <c r="P189" s="1">
        <v>44200</v>
      </c>
      <c r="Q189">
        <v>1</v>
      </c>
      <c r="R189">
        <v>7923876</v>
      </c>
      <c r="S189" t="s">
        <v>123</v>
      </c>
      <c r="T189" s="12" t="str">
        <f t="shared" si="2"/>
        <v>19971-4 years</v>
      </c>
    </row>
    <row r="190" spans="13:20" x14ac:dyDescent="0.35">
      <c r="M190">
        <v>1997</v>
      </c>
      <c r="N190">
        <v>1997</v>
      </c>
      <c r="O190" t="s">
        <v>125</v>
      </c>
      <c r="P190" t="s">
        <v>126</v>
      </c>
      <c r="Q190">
        <v>1</v>
      </c>
      <c r="R190">
        <v>9972525</v>
      </c>
      <c r="S190" t="s">
        <v>123</v>
      </c>
      <c r="T190" s="12" t="str">
        <f t="shared" si="2"/>
        <v>199715-19 years</v>
      </c>
    </row>
    <row r="191" spans="13:20" x14ac:dyDescent="0.35">
      <c r="M191">
        <v>1997</v>
      </c>
      <c r="N191">
        <v>1997</v>
      </c>
      <c r="O191" t="s">
        <v>127</v>
      </c>
      <c r="P191" t="s">
        <v>128</v>
      </c>
      <c r="Q191">
        <v>1</v>
      </c>
      <c r="R191">
        <v>9129146</v>
      </c>
      <c r="S191" t="s">
        <v>123</v>
      </c>
      <c r="T191" s="12" t="str">
        <f t="shared" si="2"/>
        <v>199720-24 years</v>
      </c>
    </row>
    <row r="192" spans="13:20" x14ac:dyDescent="0.35">
      <c r="M192">
        <v>1997</v>
      </c>
      <c r="N192">
        <v>1997</v>
      </c>
      <c r="O192" t="s">
        <v>17</v>
      </c>
      <c r="P192" t="s">
        <v>18</v>
      </c>
      <c r="Q192">
        <v>7</v>
      </c>
      <c r="R192">
        <v>20776180</v>
      </c>
      <c r="S192" t="s">
        <v>123</v>
      </c>
      <c r="T192" s="12" t="str">
        <f t="shared" si="2"/>
        <v>199725-34 years</v>
      </c>
    </row>
    <row r="193" spans="12:20" x14ac:dyDescent="0.35">
      <c r="M193">
        <v>1997</v>
      </c>
      <c r="N193">
        <v>1997</v>
      </c>
      <c r="O193" t="s">
        <v>19</v>
      </c>
      <c r="P193" t="s">
        <v>20</v>
      </c>
      <c r="Q193">
        <v>34</v>
      </c>
      <c r="R193">
        <v>21962137</v>
      </c>
      <c r="S193">
        <v>0.2</v>
      </c>
      <c r="T193" s="12" t="str">
        <f t="shared" si="2"/>
        <v>199735-44 years</v>
      </c>
    </row>
    <row r="194" spans="12:20" x14ac:dyDescent="0.35">
      <c r="M194">
        <v>1997</v>
      </c>
      <c r="N194">
        <v>1997</v>
      </c>
      <c r="O194" t="s">
        <v>21</v>
      </c>
      <c r="P194" t="s">
        <v>22</v>
      </c>
      <c r="Q194">
        <v>364</v>
      </c>
      <c r="R194">
        <v>16749813</v>
      </c>
      <c r="S194">
        <v>2.2000000000000002</v>
      </c>
      <c r="T194" s="12" t="str">
        <f t="shared" si="2"/>
        <v>199745-54 years</v>
      </c>
    </row>
    <row r="195" spans="12:20" x14ac:dyDescent="0.35">
      <c r="M195">
        <v>1997</v>
      </c>
      <c r="N195">
        <v>1997</v>
      </c>
      <c r="O195" t="s">
        <v>23</v>
      </c>
      <c r="P195" t="s">
        <v>24</v>
      </c>
      <c r="Q195">
        <v>2061</v>
      </c>
      <c r="R195">
        <v>10564540</v>
      </c>
      <c r="S195">
        <v>19.5</v>
      </c>
      <c r="T195" s="12" t="str">
        <f t="shared" ref="T195:T206" si="3">M195&amp;O195</f>
        <v>199755-64 years</v>
      </c>
    </row>
    <row r="196" spans="12:20" x14ac:dyDescent="0.35">
      <c r="M196">
        <v>1997</v>
      </c>
      <c r="N196">
        <v>1997</v>
      </c>
      <c r="O196" t="s">
        <v>25</v>
      </c>
      <c r="P196" t="s">
        <v>26</v>
      </c>
      <c r="Q196">
        <v>8071</v>
      </c>
      <c r="R196">
        <v>8357732</v>
      </c>
      <c r="S196">
        <v>96.6</v>
      </c>
      <c r="T196" s="12" t="str">
        <f t="shared" si="3"/>
        <v>199765-74 years</v>
      </c>
    </row>
    <row r="197" spans="12:20" x14ac:dyDescent="0.35">
      <c r="M197">
        <v>1997</v>
      </c>
      <c r="N197">
        <v>1997</v>
      </c>
      <c r="O197" t="s">
        <v>27</v>
      </c>
      <c r="P197" t="s">
        <v>28</v>
      </c>
      <c r="Q197">
        <v>13864</v>
      </c>
      <c r="R197">
        <v>4605314</v>
      </c>
      <c r="S197">
        <v>301</v>
      </c>
      <c r="T197" s="12" t="str">
        <f t="shared" si="3"/>
        <v>199775-84 years</v>
      </c>
    </row>
    <row r="198" spans="12:20" x14ac:dyDescent="0.35">
      <c r="M198">
        <v>1997</v>
      </c>
      <c r="N198">
        <v>1997</v>
      </c>
      <c r="O198" t="s">
        <v>29</v>
      </c>
      <c r="P198" t="s">
        <v>30</v>
      </c>
      <c r="Q198">
        <v>8485</v>
      </c>
      <c r="R198">
        <v>1100179</v>
      </c>
      <c r="S198">
        <v>771.2</v>
      </c>
      <c r="T198" s="12" t="str">
        <f t="shared" si="3"/>
        <v>199785+ years</v>
      </c>
    </row>
    <row r="199" spans="12:20" x14ac:dyDescent="0.35">
      <c r="M199">
        <v>1997</v>
      </c>
      <c r="N199">
        <v>1997</v>
      </c>
      <c r="O199" t="s">
        <v>31</v>
      </c>
      <c r="P199" t="s">
        <v>32</v>
      </c>
      <c r="Q199">
        <v>2</v>
      </c>
      <c r="R199" t="s">
        <v>33</v>
      </c>
      <c r="S199" t="s">
        <v>33</v>
      </c>
      <c r="T199" s="12" t="str">
        <f t="shared" si="3"/>
        <v>1997Not Stated</v>
      </c>
    </row>
    <row r="200" spans="12:20" x14ac:dyDescent="0.35">
      <c r="M200">
        <v>1998</v>
      </c>
      <c r="N200">
        <v>1998</v>
      </c>
      <c r="O200" t="s">
        <v>17</v>
      </c>
      <c r="P200" t="s">
        <v>18</v>
      </c>
      <c r="Q200">
        <v>5</v>
      </c>
      <c r="R200">
        <v>20489994</v>
      </c>
      <c r="S200" t="s">
        <v>123</v>
      </c>
      <c r="T200" s="12" t="str">
        <f t="shared" si="3"/>
        <v>199825-34 years</v>
      </c>
    </row>
    <row r="201" spans="12:20" x14ac:dyDescent="0.35">
      <c r="M201">
        <v>1998</v>
      </c>
      <c r="N201">
        <v>1998</v>
      </c>
      <c r="O201" t="s">
        <v>19</v>
      </c>
      <c r="P201" t="s">
        <v>20</v>
      </c>
      <c r="Q201">
        <v>37</v>
      </c>
      <c r="R201">
        <v>22231580</v>
      </c>
      <c r="S201">
        <v>0.2</v>
      </c>
      <c r="T201" s="12" t="str">
        <f t="shared" si="3"/>
        <v>199835-44 years</v>
      </c>
    </row>
    <row r="202" spans="12:20" x14ac:dyDescent="0.35">
      <c r="M202">
        <v>1998</v>
      </c>
      <c r="N202">
        <v>1998</v>
      </c>
      <c r="O202" t="s">
        <v>21</v>
      </c>
      <c r="P202" t="s">
        <v>22</v>
      </c>
      <c r="Q202">
        <v>373</v>
      </c>
      <c r="R202">
        <v>17273166</v>
      </c>
      <c r="S202">
        <v>2.2000000000000002</v>
      </c>
      <c r="T202" s="12" t="str">
        <f t="shared" si="3"/>
        <v>199845-54 years</v>
      </c>
    </row>
    <row r="203" spans="12:20" x14ac:dyDescent="0.35">
      <c r="M203">
        <v>1998</v>
      </c>
      <c r="N203">
        <v>1998</v>
      </c>
      <c r="O203" t="s">
        <v>23</v>
      </c>
      <c r="P203" t="s">
        <v>24</v>
      </c>
      <c r="Q203">
        <v>2102</v>
      </c>
      <c r="R203">
        <v>11021108</v>
      </c>
      <c r="S203">
        <v>19.100000000000001</v>
      </c>
      <c r="T203" s="12" t="str">
        <f t="shared" si="3"/>
        <v>199855-64 years</v>
      </c>
    </row>
    <row r="204" spans="12:20" x14ac:dyDescent="0.35">
      <c r="M204">
        <v>1998</v>
      </c>
      <c r="N204">
        <v>1998</v>
      </c>
      <c r="O204" t="s">
        <v>25</v>
      </c>
      <c r="P204" t="s">
        <v>26</v>
      </c>
      <c r="Q204">
        <v>7563</v>
      </c>
      <c r="R204">
        <v>8333291</v>
      </c>
      <c r="S204">
        <v>90.8</v>
      </c>
      <c r="T204" s="12" t="str">
        <f t="shared" si="3"/>
        <v>199865-74 years</v>
      </c>
    </row>
    <row r="205" spans="12:20" x14ac:dyDescent="0.35">
      <c r="M205">
        <v>1998</v>
      </c>
      <c r="N205">
        <v>1998</v>
      </c>
      <c r="O205" t="s">
        <v>27</v>
      </c>
      <c r="P205" t="s">
        <v>28</v>
      </c>
      <c r="Q205">
        <v>13800</v>
      </c>
      <c r="R205">
        <v>4710211</v>
      </c>
      <c r="S205">
        <v>293</v>
      </c>
      <c r="T205" s="12" t="str">
        <f t="shared" si="3"/>
        <v>199875-84 years</v>
      </c>
    </row>
    <row r="206" spans="12:20" x14ac:dyDescent="0.35">
      <c r="M206">
        <v>1998</v>
      </c>
      <c r="N206">
        <v>1998</v>
      </c>
      <c r="O206" t="s">
        <v>29</v>
      </c>
      <c r="P206" t="s">
        <v>30</v>
      </c>
      <c r="Q206">
        <v>8323</v>
      </c>
      <c r="R206">
        <v>1146825</v>
      </c>
      <c r="S206">
        <v>725.7</v>
      </c>
      <c r="T206" s="12" t="str">
        <f t="shared" si="3"/>
        <v>199885+ years</v>
      </c>
    </row>
    <row r="207" spans="12:20" x14ac:dyDescent="0.35">
      <c r="L207" t="s">
        <v>34</v>
      </c>
    </row>
    <row r="208" spans="12:20" x14ac:dyDescent="0.35">
      <c r="L208" t="s">
        <v>102</v>
      </c>
    </row>
    <row r="209" spans="12:12" x14ac:dyDescent="0.35">
      <c r="L209" t="s">
        <v>36</v>
      </c>
    </row>
    <row r="210" spans="12:12" x14ac:dyDescent="0.35">
      <c r="L210" t="s">
        <v>250</v>
      </c>
    </row>
    <row r="211" spans="12:12" x14ac:dyDescent="0.35">
      <c r="L211" t="s">
        <v>270</v>
      </c>
    </row>
    <row r="212" spans="12:12" x14ac:dyDescent="0.35">
      <c r="L212" t="s">
        <v>271</v>
      </c>
    </row>
    <row r="213" spans="12:12" x14ac:dyDescent="0.35">
      <c r="L213" t="s">
        <v>39</v>
      </c>
    </row>
    <row r="214" spans="12:12" x14ac:dyDescent="0.35">
      <c r="L214" t="s">
        <v>40</v>
      </c>
    </row>
    <row r="215" spans="12:12" x14ac:dyDescent="0.35">
      <c r="L215" t="s">
        <v>41</v>
      </c>
    </row>
    <row r="216" spans="12:12" x14ac:dyDescent="0.35">
      <c r="L216" t="s">
        <v>42</v>
      </c>
    </row>
    <row r="217" spans="12:12" x14ac:dyDescent="0.35">
      <c r="L217" t="s">
        <v>34</v>
      </c>
    </row>
    <row r="218" spans="12:12" x14ac:dyDescent="0.35">
      <c r="L218" t="s">
        <v>104</v>
      </c>
    </row>
    <row r="219" spans="12:12" x14ac:dyDescent="0.35">
      <c r="L219" t="s">
        <v>34</v>
      </c>
    </row>
    <row r="220" spans="12:12" x14ac:dyDescent="0.35">
      <c r="L220" t="s">
        <v>272</v>
      </c>
    </row>
    <row r="221" spans="12:12" x14ac:dyDescent="0.35">
      <c r="L221" t="s">
        <v>34</v>
      </c>
    </row>
    <row r="222" spans="12:12" x14ac:dyDescent="0.35">
      <c r="L222" t="s">
        <v>106</v>
      </c>
    </row>
    <row r="223" spans="12:12" x14ac:dyDescent="0.35">
      <c r="L223" t="s">
        <v>107</v>
      </c>
    </row>
    <row r="224" spans="12:12" x14ac:dyDescent="0.35">
      <c r="L224" t="s">
        <v>273</v>
      </c>
    </row>
    <row r="225" spans="12:12" x14ac:dyDescent="0.35">
      <c r="L225" t="s">
        <v>34</v>
      </c>
    </row>
    <row r="226" spans="12:12" x14ac:dyDescent="0.35">
      <c r="L226" t="s">
        <v>50</v>
      </c>
    </row>
    <row r="227" spans="12:12" x14ac:dyDescent="0.35">
      <c r="L227" t="s">
        <v>51</v>
      </c>
    </row>
    <row r="228" spans="12:12" x14ac:dyDescent="0.35">
      <c r="L228" t="s">
        <v>34</v>
      </c>
    </row>
    <row r="229" spans="12:12" x14ac:dyDescent="0.35">
      <c r="L229" t="s">
        <v>52</v>
      </c>
    </row>
    <row r="230" spans="12:12" x14ac:dyDescent="0.35">
      <c r="L230" t="s">
        <v>133</v>
      </c>
    </row>
    <row r="231" spans="12:12" x14ac:dyDescent="0.35">
      <c r="L231" t="s">
        <v>134</v>
      </c>
    </row>
    <row r="232" spans="12:12" x14ac:dyDescent="0.35">
      <c r="L232" t="s">
        <v>135</v>
      </c>
    </row>
    <row r="233" spans="12:12" x14ac:dyDescent="0.35">
      <c r="L233" t="s">
        <v>114</v>
      </c>
    </row>
    <row r="234" spans="12:12" x14ac:dyDescent="0.35">
      <c r="L234" t="s">
        <v>136</v>
      </c>
    </row>
    <row r="235" spans="12:12" x14ac:dyDescent="0.35">
      <c r="L235" t="s">
        <v>116</v>
      </c>
    </row>
    <row r="236" spans="12:12" x14ac:dyDescent="0.35">
      <c r="L236" t="s">
        <v>117</v>
      </c>
    </row>
    <row r="237" spans="12:12" x14ac:dyDescent="0.35">
      <c r="L237" t="s">
        <v>118</v>
      </c>
    </row>
    <row r="238" spans="12:12" x14ac:dyDescent="0.35">
      <c r="L238" t="s">
        <v>137</v>
      </c>
    </row>
    <row r="239" spans="12:12" x14ac:dyDescent="0.35">
      <c r="L239" t="s">
        <v>68</v>
      </c>
    </row>
    <row r="240" spans="12:12" x14ac:dyDescent="0.35">
      <c r="L240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6D99-FD39-4F69-9827-DCE1AE836EF1}">
  <dimension ref="A1:S168"/>
  <sheetViews>
    <sheetView workbookViewId="0">
      <selection activeCell="F6" sqref="F6"/>
    </sheetView>
  </sheetViews>
  <sheetFormatPr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9</v>
      </c>
      <c r="G1" t="s">
        <v>90</v>
      </c>
      <c r="H1" t="s">
        <v>256</v>
      </c>
      <c r="K1" t="s">
        <v>0</v>
      </c>
      <c r="L1" t="s">
        <v>1</v>
      </c>
      <c r="M1" t="s">
        <v>2</v>
      </c>
      <c r="N1" t="s">
        <v>120</v>
      </c>
      <c r="O1" t="s">
        <v>121</v>
      </c>
      <c r="P1" t="s">
        <v>7</v>
      </c>
      <c r="Q1" t="s">
        <v>8</v>
      </c>
      <c r="R1" t="s">
        <v>9</v>
      </c>
      <c r="S1" s="12" t="s">
        <v>155</v>
      </c>
    </row>
    <row r="2" spans="1:19" x14ac:dyDescent="0.35">
      <c r="B2">
        <v>1968</v>
      </c>
      <c r="C2">
        <v>1968</v>
      </c>
      <c r="D2">
        <v>16848</v>
      </c>
      <c r="E2">
        <v>97202326</v>
      </c>
      <c r="F2">
        <v>17.3</v>
      </c>
      <c r="G2">
        <v>29.6</v>
      </c>
      <c r="H2" s="11">
        <v>8.1000000000000003E-2</v>
      </c>
      <c r="L2">
        <v>1968</v>
      </c>
      <c r="M2">
        <v>1968</v>
      </c>
      <c r="N2" t="s">
        <v>168</v>
      </c>
      <c r="O2" s="1">
        <v>44200</v>
      </c>
      <c r="P2">
        <v>2</v>
      </c>
      <c r="Q2">
        <v>7407000</v>
      </c>
      <c r="R2" t="s">
        <v>123</v>
      </c>
      <c r="S2" s="12" t="str">
        <f>L2&amp;N2</f>
        <v>19681-4 years</v>
      </c>
    </row>
    <row r="3" spans="1:19" x14ac:dyDescent="0.35">
      <c r="B3">
        <v>1969</v>
      </c>
      <c r="C3">
        <v>1969</v>
      </c>
      <c r="D3">
        <v>16836</v>
      </c>
      <c r="E3">
        <v>98102572</v>
      </c>
      <c r="F3">
        <v>17.2</v>
      </c>
      <c r="G3">
        <v>29.3</v>
      </c>
      <c r="H3" s="11">
        <v>8.1000000000000003E-2</v>
      </c>
      <c r="L3">
        <v>1968</v>
      </c>
      <c r="M3">
        <v>1968</v>
      </c>
      <c r="N3" t="s">
        <v>122</v>
      </c>
      <c r="O3" s="1">
        <v>44325</v>
      </c>
      <c r="P3">
        <v>2</v>
      </c>
      <c r="Q3">
        <v>10390000</v>
      </c>
      <c r="R3" t="s">
        <v>123</v>
      </c>
      <c r="S3" s="12" t="str">
        <f t="shared" ref="S3:S66" si="0">L3&amp;N3</f>
        <v>19685-9 years</v>
      </c>
    </row>
    <row r="4" spans="1:19" x14ac:dyDescent="0.35">
      <c r="B4">
        <v>1970</v>
      </c>
      <c r="C4">
        <v>1970</v>
      </c>
      <c r="D4">
        <v>17252</v>
      </c>
      <c r="E4">
        <v>99049655</v>
      </c>
      <c r="F4">
        <v>17.399999999999999</v>
      </c>
      <c r="G4">
        <v>28.8</v>
      </c>
      <c r="H4" s="11">
        <v>8.3000000000000004E-2</v>
      </c>
      <c r="L4">
        <v>1968</v>
      </c>
      <c r="M4">
        <v>1968</v>
      </c>
      <c r="N4" t="s">
        <v>124</v>
      </c>
      <c r="O4" s="1">
        <v>44483</v>
      </c>
      <c r="P4">
        <v>2</v>
      </c>
      <c r="Q4">
        <v>10367000</v>
      </c>
      <c r="R4" t="s">
        <v>123</v>
      </c>
      <c r="S4" s="12" t="str">
        <f t="shared" si="0"/>
        <v>196810-14 years</v>
      </c>
    </row>
    <row r="5" spans="1:19" x14ac:dyDescent="0.35">
      <c r="B5">
        <v>1971</v>
      </c>
      <c r="C5">
        <v>1971</v>
      </c>
      <c r="D5">
        <v>17772</v>
      </c>
      <c r="E5">
        <v>100719910</v>
      </c>
      <c r="F5">
        <v>17.600000000000001</v>
      </c>
      <c r="G5">
        <v>29.7</v>
      </c>
      <c r="H5" s="11">
        <v>8.5999999999999993E-2</v>
      </c>
      <c r="L5">
        <v>1968</v>
      </c>
      <c r="M5">
        <v>1968</v>
      </c>
      <c r="N5" t="s">
        <v>125</v>
      </c>
      <c r="O5" t="s">
        <v>126</v>
      </c>
      <c r="P5">
        <v>3</v>
      </c>
      <c r="Q5">
        <v>9177000</v>
      </c>
      <c r="R5" t="s">
        <v>123</v>
      </c>
      <c r="S5" s="12" t="str">
        <f t="shared" si="0"/>
        <v>196815-19 years</v>
      </c>
    </row>
    <row r="6" spans="1:19" x14ac:dyDescent="0.35">
      <c r="B6">
        <v>1972</v>
      </c>
      <c r="C6">
        <v>1972</v>
      </c>
      <c r="D6">
        <v>18228</v>
      </c>
      <c r="E6">
        <v>101963927</v>
      </c>
      <c r="F6">
        <v>17.899999999999999</v>
      </c>
      <c r="G6">
        <v>29.9</v>
      </c>
      <c r="H6" s="11">
        <v>8.7999999999999995E-2</v>
      </c>
      <c r="L6">
        <v>1968</v>
      </c>
      <c r="M6">
        <v>1968</v>
      </c>
      <c r="N6" t="s">
        <v>127</v>
      </c>
      <c r="O6" t="s">
        <v>128</v>
      </c>
      <c r="P6">
        <v>1</v>
      </c>
      <c r="Q6">
        <v>7208000</v>
      </c>
      <c r="R6" t="s">
        <v>123</v>
      </c>
      <c r="S6" s="12" t="str">
        <f t="shared" si="0"/>
        <v>196820-24 years</v>
      </c>
    </row>
    <row r="7" spans="1:19" x14ac:dyDescent="0.35">
      <c r="B7">
        <v>1973</v>
      </c>
      <c r="C7">
        <v>1973</v>
      </c>
      <c r="D7">
        <v>18830</v>
      </c>
      <c r="E7">
        <v>102968326</v>
      </c>
      <c r="F7">
        <v>18.3</v>
      </c>
      <c r="G7">
        <v>30.6</v>
      </c>
      <c r="H7" s="11">
        <v>9.0999999999999998E-2</v>
      </c>
      <c r="L7">
        <v>1968</v>
      </c>
      <c r="M7">
        <v>1968</v>
      </c>
      <c r="N7" t="s">
        <v>17</v>
      </c>
      <c r="O7" t="s">
        <v>18</v>
      </c>
      <c r="P7">
        <v>4</v>
      </c>
      <c r="Q7">
        <v>11588000</v>
      </c>
      <c r="R7" t="s">
        <v>123</v>
      </c>
      <c r="S7" s="12" t="str">
        <f t="shared" si="0"/>
        <v>196825-34 years</v>
      </c>
    </row>
    <row r="8" spans="1:19" x14ac:dyDescent="0.35">
      <c r="B8">
        <v>1974</v>
      </c>
      <c r="C8">
        <v>1974</v>
      </c>
      <c r="D8">
        <v>19184</v>
      </c>
      <c r="E8">
        <v>103944114</v>
      </c>
      <c r="F8">
        <v>18.5</v>
      </c>
      <c r="G8">
        <v>30.4</v>
      </c>
      <c r="H8" s="11">
        <v>9.2999999999999999E-2</v>
      </c>
      <c r="L8">
        <v>1968</v>
      </c>
      <c r="M8">
        <v>1968</v>
      </c>
      <c r="N8" t="s">
        <v>19</v>
      </c>
      <c r="O8" t="s">
        <v>20</v>
      </c>
      <c r="P8">
        <v>17</v>
      </c>
      <c r="Q8">
        <v>11465000</v>
      </c>
      <c r="R8" t="s">
        <v>129</v>
      </c>
      <c r="S8" s="12" t="str">
        <f t="shared" si="0"/>
        <v>196835-44 years</v>
      </c>
    </row>
    <row r="9" spans="1:19" x14ac:dyDescent="0.35">
      <c r="B9">
        <v>1975</v>
      </c>
      <c r="C9">
        <v>1975</v>
      </c>
      <c r="D9">
        <v>19427</v>
      </c>
      <c r="E9">
        <v>104876135</v>
      </c>
      <c r="F9">
        <v>18.5</v>
      </c>
      <c r="G9">
        <v>30.3</v>
      </c>
      <c r="H9" s="11">
        <v>9.4E-2</v>
      </c>
      <c r="L9">
        <v>1968</v>
      </c>
      <c r="M9">
        <v>1968</v>
      </c>
      <c r="N9" t="s">
        <v>21</v>
      </c>
      <c r="O9" t="s">
        <v>22</v>
      </c>
      <c r="P9">
        <v>315</v>
      </c>
      <c r="Q9">
        <v>10995000</v>
      </c>
      <c r="R9">
        <v>2.9</v>
      </c>
      <c r="S9" s="12" t="str">
        <f t="shared" si="0"/>
        <v>196845-54 years</v>
      </c>
    </row>
    <row r="10" spans="1:19" x14ac:dyDescent="0.35">
      <c r="B10">
        <v>1976</v>
      </c>
      <c r="C10">
        <v>1976</v>
      </c>
      <c r="D10">
        <v>20352</v>
      </c>
      <c r="E10">
        <v>105890436</v>
      </c>
      <c r="F10">
        <v>19.2</v>
      </c>
      <c r="G10">
        <v>31.1</v>
      </c>
      <c r="H10" s="11">
        <v>9.8000000000000004E-2</v>
      </c>
      <c r="L10">
        <v>1968</v>
      </c>
      <c r="M10">
        <v>1968</v>
      </c>
      <c r="N10" t="s">
        <v>23</v>
      </c>
      <c r="O10" t="s">
        <v>24</v>
      </c>
      <c r="P10">
        <v>1913</v>
      </c>
      <c r="Q10">
        <v>8587000</v>
      </c>
      <c r="R10">
        <v>22.3</v>
      </c>
      <c r="S10" s="12" t="str">
        <f t="shared" si="0"/>
        <v>196855-64 years</v>
      </c>
    </row>
    <row r="11" spans="1:19" x14ac:dyDescent="0.35">
      <c r="B11">
        <v>1977</v>
      </c>
      <c r="C11">
        <v>1977</v>
      </c>
      <c r="D11">
        <v>20790</v>
      </c>
      <c r="E11">
        <v>106906916</v>
      </c>
      <c r="F11">
        <v>19.399999999999999</v>
      </c>
      <c r="G11">
        <v>31.3</v>
      </c>
      <c r="H11" s="11">
        <v>0.1</v>
      </c>
      <c r="L11">
        <v>1968</v>
      </c>
      <c r="M11">
        <v>1968</v>
      </c>
      <c r="N11" t="s">
        <v>25</v>
      </c>
      <c r="O11" t="s">
        <v>26</v>
      </c>
      <c r="P11">
        <v>5578</v>
      </c>
      <c r="Q11">
        <v>5366000</v>
      </c>
      <c r="R11">
        <v>104</v>
      </c>
      <c r="S11" s="12" t="str">
        <f t="shared" si="0"/>
        <v>196865-74 years</v>
      </c>
    </row>
    <row r="12" spans="1:19" x14ac:dyDescent="0.35">
      <c r="B12">
        <v>1978</v>
      </c>
      <c r="C12">
        <v>1978</v>
      </c>
      <c r="D12">
        <v>21674</v>
      </c>
      <c r="E12">
        <v>107971394</v>
      </c>
      <c r="F12">
        <v>20.100000000000001</v>
      </c>
      <c r="G12">
        <v>32.1</v>
      </c>
      <c r="H12" s="11">
        <v>0.105</v>
      </c>
      <c r="L12">
        <v>1968</v>
      </c>
      <c r="M12">
        <v>1968</v>
      </c>
      <c r="N12" t="s">
        <v>27</v>
      </c>
      <c r="O12" t="s">
        <v>28</v>
      </c>
      <c r="P12">
        <v>6793</v>
      </c>
      <c r="Q12">
        <v>2416000</v>
      </c>
      <c r="R12">
        <v>281.2</v>
      </c>
      <c r="S12" s="12" t="str">
        <f t="shared" si="0"/>
        <v>196875-84 years</v>
      </c>
    </row>
    <row r="13" spans="1:19" x14ac:dyDescent="0.35">
      <c r="A13" t="s">
        <v>225</v>
      </c>
      <c r="D13">
        <v>207193</v>
      </c>
      <c r="E13">
        <v>1129595711</v>
      </c>
      <c r="F13">
        <v>18.3</v>
      </c>
      <c r="G13">
        <v>30.3</v>
      </c>
      <c r="H13" s="11">
        <v>1</v>
      </c>
      <c r="L13">
        <v>1968</v>
      </c>
      <c r="M13">
        <v>1968</v>
      </c>
      <c r="N13" t="s">
        <v>29</v>
      </c>
      <c r="O13" t="s">
        <v>30</v>
      </c>
      <c r="P13">
        <v>2213</v>
      </c>
      <c r="Q13">
        <v>440000</v>
      </c>
      <c r="R13">
        <v>503</v>
      </c>
      <c r="S13" s="12" t="str">
        <f t="shared" si="0"/>
        <v>196885+ years</v>
      </c>
    </row>
    <row r="14" spans="1:19" x14ac:dyDescent="0.35">
      <c r="A14" t="s">
        <v>34</v>
      </c>
      <c r="L14">
        <v>1968</v>
      </c>
      <c r="M14">
        <v>1968</v>
      </c>
      <c r="N14" t="s">
        <v>31</v>
      </c>
      <c r="O14" t="s">
        <v>32</v>
      </c>
      <c r="P14">
        <v>5</v>
      </c>
      <c r="Q14" t="s">
        <v>33</v>
      </c>
      <c r="R14" t="s">
        <v>33</v>
      </c>
      <c r="S14" s="12" t="str">
        <f t="shared" si="0"/>
        <v>1968Not Stated</v>
      </c>
    </row>
    <row r="15" spans="1:19" x14ac:dyDescent="0.35">
      <c r="A15" t="s">
        <v>139</v>
      </c>
      <c r="L15">
        <v>1969</v>
      </c>
      <c r="M15">
        <v>1969</v>
      </c>
      <c r="N15" t="s">
        <v>167</v>
      </c>
      <c r="O15">
        <v>1</v>
      </c>
      <c r="P15">
        <v>2</v>
      </c>
      <c r="Q15">
        <v>1846572</v>
      </c>
      <c r="R15" t="s">
        <v>129</v>
      </c>
      <c r="S15" s="12" t="str">
        <f t="shared" si="0"/>
        <v>1969&lt; 1 year</v>
      </c>
    </row>
    <row r="16" spans="1:19" x14ac:dyDescent="0.35">
      <c r="A16" t="s">
        <v>36</v>
      </c>
      <c r="L16">
        <v>1969</v>
      </c>
      <c r="M16">
        <v>1969</v>
      </c>
      <c r="N16" t="s">
        <v>168</v>
      </c>
      <c r="O16" s="1">
        <v>44200</v>
      </c>
      <c r="P16">
        <v>1</v>
      </c>
      <c r="Q16">
        <v>7111000</v>
      </c>
      <c r="R16" t="s">
        <v>123</v>
      </c>
      <c r="S16" s="12" t="str">
        <f t="shared" si="0"/>
        <v>19691-4 years</v>
      </c>
    </row>
    <row r="17" spans="1:19" x14ac:dyDescent="0.35">
      <c r="A17" t="s">
        <v>250</v>
      </c>
      <c r="L17">
        <v>1969</v>
      </c>
      <c r="M17">
        <v>1969</v>
      </c>
      <c r="N17" t="s">
        <v>122</v>
      </c>
      <c r="O17" s="1">
        <v>44325</v>
      </c>
      <c r="P17">
        <v>3</v>
      </c>
      <c r="Q17">
        <v>10310000</v>
      </c>
      <c r="R17" t="s">
        <v>123</v>
      </c>
      <c r="S17" s="12" t="str">
        <f t="shared" si="0"/>
        <v>19695-9 years</v>
      </c>
    </row>
    <row r="18" spans="1:19" x14ac:dyDescent="0.35">
      <c r="A18" t="s">
        <v>274</v>
      </c>
      <c r="L18">
        <v>1969</v>
      </c>
      <c r="M18">
        <v>1969</v>
      </c>
      <c r="N18" t="s">
        <v>124</v>
      </c>
      <c r="O18" s="1">
        <v>44483</v>
      </c>
      <c r="P18">
        <v>2</v>
      </c>
      <c r="Q18">
        <v>10513000</v>
      </c>
      <c r="R18" t="s">
        <v>123</v>
      </c>
      <c r="S18" s="12" t="str">
        <f t="shared" si="0"/>
        <v>196910-14 years</v>
      </c>
    </row>
    <row r="19" spans="1:19" x14ac:dyDescent="0.35">
      <c r="A19" t="s">
        <v>252</v>
      </c>
      <c r="L19">
        <v>1969</v>
      </c>
      <c r="M19">
        <v>1969</v>
      </c>
      <c r="N19" t="s">
        <v>125</v>
      </c>
      <c r="O19" t="s">
        <v>126</v>
      </c>
      <c r="P19">
        <v>1</v>
      </c>
      <c r="Q19">
        <v>9387000</v>
      </c>
      <c r="R19" t="s">
        <v>123</v>
      </c>
      <c r="S19" s="12" t="str">
        <f t="shared" si="0"/>
        <v>196915-19 years</v>
      </c>
    </row>
    <row r="20" spans="1:19" x14ac:dyDescent="0.35">
      <c r="A20" t="s">
        <v>223</v>
      </c>
      <c r="L20">
        <v>1969</v>
      </c>
      <c r="M20">
        <v>1969</v>
      </c>
      <c r="N20" t="s">
        <v>127</v>
      </c>
      <c r="O20" t="s">
        <v>128</v>
      </c>
      <c r="P20">
        <v>3</v>
      </c>
      <c r="Q20">
        <v>7580000</v>
      </c>
      <c r="R20" t="s">
        <v>123</v>
      </c>
      <c r="S20" s="12" t="str">
        <f t="shared" si="0"/>
        <v>196920-24 years</v>
      </c>
    </row>
    <row r="21" spans="1:19" x14ac:dyDescent="0.35">
      <c r="A21" t="s">
        <v>40</v>
      </c>
      <c r="L21">
        <v>1969</v>
      </c>
      <c r="M21">
        <v>1969</v>
      </c>
      <c r="N21" t="s">
        <v>17</v>
      </c>
      <c r="O21" t="s">
        <v>18</v>
      </c>
      <c r="P21">
        <v>6</v>
      </c>
      <c r="Q21">
        <v>11942000</v>
      </c>
      <c r="R21" t="s">
        <v>129</v>
      </c>
      <c r="S21" s="12" t="str">
        <f t="shared" si="0"/>
        <v>196925-34 years</v>
      </c>
    </row>
    <row r="22" spans="1:19" x14ac:dyDescent="0.35">
      <c r="A22" t="s">
        <v>41</v>
      </c>
      <c r="L22">
        <v>1969</v>
      </c>
      <c r="M22">
        <v>1969</v>
      </c>
      <c r="N22" t="s">
        <v>19</v>
      </c>
      <c r="O22" t="s">
        <v>20</v>
      </c>
      <c r="P22">
        <v>23</v>
      </c>
      <c r="Q22">
        <v>11295000</v>
      </c>
      <c r="R22">
        <v>0.2</v>
      </c>
      <c r="S22" s="12" t="str">
        <f t="shared" si="0"/>
        <v>196935-44 years</v>
      </c>
    </row>
    <row r="23" spans="1:19" x14ac:dyDescent="0.35">
      <c r="A23" t="s">
        <v>92</v>
      </c>
      <c r="L23">
        <v>1969</v>
      </c>
      <c r="M23">
        <v>1969</v>
      </c>
      <c r="N23" t="s">
        <v>21</v>
      </c>
      <c r="O23" t="s">
        <v>22</v>
      </c>
      <c r="P23">
        <v>273</v>
      </c>
      <c r="Q23">
        <v>11112000</v>
      </c>
      <c r="R23">
        <v>2.5</v>
      </c>
      <c r="S23" s="12" t="str">
        <f t="shared" si="0"/>
        <v>196945-54 years</v>
      </c>
    </row>
    <row r="24" spans="1:19" x14ac:dyDescent="0.35">
      <c r="A24" t="s">
        <v>42</v>
      </c>
      <c r="L24">
        <v>1969</v>
      </c>
      <c r="M24">
        <v>1969</v>
      </c>
      <c r="N24" t="s">
        <v>23</v>
      </c>
      <c r="O24" t="s">
        <v>24</v>
      </c>
      <c r="P24">
        <v>1908</v>
      </c>
      <c r="Q24">
        <v>8711000</v>
      </c>
      <c r="R24">
        <v>21.9</v>
      </c>
      <c r="S24" s="12" t="str">
        <f t="shared" si="0"/>
        <v>196955-64 years</v>
      </c>
    </row>
    <row r="25" spans="1:19" x14ac:dyDescent="0.35">
      <c r="A25" t="s">
        <v>34</v>
      </c>
      <c r="L25">
        <v>1969</v>
      </c>
      <c r="M25">
        <v>1969</v>
      </c>
      <c r="N25" t="s">
        <v>25</v>
      </c>
      <c r="O25" t="s">
        <v>26</v>
      </c>
      <c r="P25">
        <v>5428</v>
      </c>
      <c r="Q25">
        <v>5396000</v>
      </c>
      <c r="R25">
        <v>100.6</v>
      </c>
      <c r="S25" s="12" t="str">
        <f t="shared" si="0"/>
        <v>196965-74 years</v>
      </c>
    </row>
    <row r="26" spans="1:19" x14ac:dyDescent="0.35">
      <c r="A26" t="s">
        <v>104</v>
      </c>
      <c r="L26">
        <v>1969</v>
      </c>
      <c r="M26">
        <v>1969</v>
      </c>
      <c r="N26" t="s">
        <v>27</v>
      </c>
      <c r="O26" t="s">
        <v>28</v>
      </c>
      <c r="P26">
        <v>6950</v>
      </c>
      <c r="Q26">
        <v>2440000</v>
      </c>
      <c r="R26">
        <v>284.8</v>
      </c>
      <c r="S26" s="12" t="str">
        <f t="shared" si="0"/>
        <v>196975-84 years</v>
      </c>
    </row>
    <row r="27" spans="1:19" x14ac:dyDescent="0.35">
      <c r="A27" t="s">
        <v>34</v>
      </c>
      <c r="L27">
        <v>1969</v>
      </c>
      <c r="M27">
        <v>1969</v>
      </c>
      <c r="N27" t="s">
        <v>29</v>
      </c>
      <c r="O27" t="s">
        <v>30</v>
      </c>
      <c r="P27">
        <v>2234</v>
      </c>
      <c r="Q27">
        <v>459000</v>
      </c>
      <c r="R27">
        <v>486.7</v>
      </c>
      <c r="S27" s="12" t="str">
        <f t="shared" si="0"/>
        <v>196985+ years</v>
      </c>
    </row>
    <row r="28" spans="1:19" x14ac:dyDescent="0.35">
      <c r="A28" t="s">
        <v>275</v>
      </c>
      <c r="L28">
        <v>1969</v>
      </c>
      <c r="M28">
        <v>1969</v>
      </c>
      <c r="N28" t="s">
        <v>31</v>
      </c>
      <c r="O28" t="s">
        <v>32</v>
      </c>
      <c r="P28">
        <v>2</v>
      </c>
      <c r="Q28" t="s">
        <v>33</v>
      </c>
      <c r="R28" t="s">
        <v>33</v>
      </c>
      <c r="S28" s="12" t="str">
        <f t="shared" si="0"/>
        <v>1969Not Stated</v>
      </c>
    </row>
    <row r="29" spans="1:19" x14ac:dyDescent="0.35">
      <c r="A29" t="s">
        <v>34</v>
      </c>
      <c r="L29">
        <v>1970</v>
      </c>
      <c r="M29">
        <v>1970</v>
      </c>
      <c r="N29" t="s">
        <v>168</v>
      </c>
      <c r="O29" s="1">
        <v>44200</v>
      </c>
      <c r="P29">
        <v>2</v>
      </c>
      <c r="Q29">
        <v>6967584</v>
      </c>
      <c r="R29" t="s">
        <v>123</v>
      </c>
      <c r="S29" s="12" t="str">
        <f t="shared" si="0"/>
        <v>19701-4 years</v>
      </c>
    </row>
    <row r="30" spans="1:19" x14ac:dyDescent="0.35">
      <c r="A30" t="s">
        <v>106</v>
      </c>
      <c r="L30">
        <v>1970</v>
      </c>
      <c r="M30">
        <v>1970</v>
      </c>
      <c r="N30" t="s">
        <v>122</v>
      </c>
      <c r="O30" s="1">
        <v>44325</v>
      </c>
      <c r="P30">
        <v>4</v>
      </c>
      <c r="Q30">
        <v>10168496</v>
      </c>
      <c r="R30" t="s">
        <v>123</v>
      </c>
      <c r="S30" s="12" t="str">
        <f t="shared" si="0"/>
        <v>19705-9 years</v>
      </c>
    </row>
    <row r="31" spans="1:19" x14ac:dyDescent="0.35">
      <c r="A31" t="s">
        <v>142</v>
      </c>
      <c r="L31">
        <v>1970</v>
      </c>
      <c r="M31">
        <v>1970</v>
      </c>
      <c r="N31" t="s">
        <v>124</v>
      </c>
      <c r="O31" s="1">
        <v>44483</v>
      </c>
      <c r="P31">
        <v>1</v>
      </c>
      <c r="Q31">
        <v>10590737</v>
      </c>
      <c r="R31" t="s">
        <v>123</v>
      </c>
      <c r="S31" s="12" t="str">
        <f t="shared" si="0"/>
        <v>197010-14 years</v>
      </c>
    </row>
    <row r="32" spans="1:19" x14ac:dyDescent="0.35">
      <c r="A32" t="s">
        <v>276</v>
      </c>
      <c r="L32">
        <v>1970</v>
      </c>
      <c r="M32">
        <v>1970</v>
      </c>
      <c r="N32" t="s">
        <v>125</v>
      </c>
      <c r="O32" t="s">
        <v>126</v>
      </c>
      <c r="P32">
        <v>4</v>
      </c>
      <c r="Q32">
        <v>9633847</v>
      </c>
      <c r="R32" t="s">
        <v>123</v>
      </c>
      <c r="S32" s="12" t="str">
        <f t="shared" si="0"/>
        <v>197015-19 years</v>
      </c>
    </row>
    <row r="33" spans="1:19" x14ac:dyDescent="0.35">
      <c r="A33" t="s">
        <v>34</v>
      </c>
      <c r="L33">
        <v>1970</v>
      </c>
      <c r="M33">
        <v>1970</v>
      </c>
      <c r="N33" t="s">
        <v>127</v>
      </c>
      <c r="O33" t="s">
        <v>128</v>
      </c>
      <c r="P33">
        <v>2</v>
      </c>
      <c r="Q33">
        <v>7917269</v>
      </c>
      <c r="R33" t="s">
        <v>123</v>
      </c>
      <c r="S33" s="12" t="str">
        <f t="shared" si="0"/>
        <v>197020-24 years</v>
      </c>
    </row>
    <row r="34" spans="1:19" x14ac:dyDescent="0.35">
      <c r="A34" t="s">
        <v>52</v>
      </c>
      <c r="L34">
        <v>1970</v>
      </c>
      <c r="M34">
        <v>1970</v>
      </c>
      <c r="N34" t="s">
        <v>17</v>
      </c>
      <c r="O34" t="s">
        <v>18</v>
      </c>
      <c r="P34">
        <v>5</v>
      </c>
      <c r="Q34">
        <v>12217357</v>
      </c>
      <c r="R34" t="s">
        <v>123</v>
      </c>
      <c r="S34" s="12" t="str">
        <f t="shared" si="0"/>
        <v>197025-34 years</v>
      </c>
    </row>
    <row r="35" spans="1:19" x14ac:dyDescent="0.35">
      <c r="A35" t="s">
        <v>144</v>
      </c>
      <c r="L35">
        <v>1970</v>
      </c>
      <c r="M35">
        <v>1970</v>
      </c>
      <c r="N35" t="s">
        <v>19</v>
      </c>
      <c r="O35" t="s">
        <v>20</v>
      </c>
      <c r="P35">
        <v>20</v>
      </c>
      <c r="Q35">
        <v>11231236</v>
      </c>
      <c r="R35">
        <v>0.2</v>
      </c>
      <c r="S35" s="12" t="str">
        <f t="shared" si="0"/>
        <v>197035-44 years</v>
      </c>
    </row>
    <row r="36" spans="1:19" x14ac:dyDescent="0.35">
      <c r="A36" t="s">
        <v>145</v>
      </c>
      <c r="L36">
        <v>1970</v>
      </c>
      <c r="M36">
        <v>1970</v>
      </c>
      <c r="N36" t="s">
        <v>21</v>
      </c>
      <c r="O36" t="s">
        <v>22</v>
      </c>
      <c r="P36">
        <v>278</v>
      </c>
      <c r="Q36">
        <v>11199250</v>
      </c>
      <c r="R36">
        <v>2.5</v>
      </c>
      <c r="S36" s="12" t="str">
        <f t="shared" si="0"/>
        <v>197045-54 years</v>
      </c>
    </row>
    <row r="37" spans="1:19" x14ac:dyDescent="0.35">
      <c r="A37" t="s">
        <v>146</v>
      </c>
      <c r="L37">
        <v>1970</v>
      </c>
      <c r="M37">
        <v>1970</v>
      </c>
      <c r="N37" t="s">
        <v>23</v>
      </c>
      <c r="O37" t="s">
        <v>24</v>
      </c>
      <c r="P37">
        <v>1905</v>
      </c>
      <c r="Q37">
        <v>8792793</v>
      </c>
      <c r="R37">
        <v>21.7</v>
      </c>
      <c r="S37" s="12" t="str">
        <f t="shared" si="0"/>
        <v>197055-64 years</v>
      </c>
    </row>
    <row r="38" spans="1:19" x14ac:dyDescent="0.35">
      <c r="A38" t="s">
        <v>147</v>
      </c>
      <c r="L38">
        <v>1970</v>
      </c>
      <c r="M38">
        <v>1970</v>
      </c>
      <c r="N38" t="s">
        <v>25</v>
      </c>
      <c r="O38" t="s">
        <v>26</v>
      </c>
      <c r="P38">
        <v>5518</v>
      </c>
      <c r="Q38">
        <v>5437084</v>
      </c>
      <c r="R38">
        <v>101.5</v>
      </c>
      <c r="S38" s="12" t="str">
        <f t="shared" si="0"/>
        <v>197065-74 years</v>
      </c>
    </row>
    <row r="39" spans="1:19" x14ac:dyDescent="0.35">
      <c r="A39" t="s">
        <v>110</v>
      </c>
      <c r="L39">
        <v>1970</v>
      </c>
      <c r="M39">
        <v>1970</v>
      </c>
      <c r="N39" t="s">
        <v>27</v>
      </c>
      <c r="O39" t="s">
        <v>28</v>
      </c>
      <c r="P39">
        <v>7190</v>
      </c>
      <c r="Q39">
        <v>2436245</v>
      </c>
      <c r="R39">
        <v>295.10000000000002</v>
      </c>
      <c r="S39" s="12" t="str">
        <f t="shared" si="0"/>
        <v>197075-84 years</v>
      </c>
    </row>
    <row r="40" spans="1:19" x14ac:dyDescent="0.35">
      <c r="A40" t="s">
        <v>148</v>
      </c>
      <c r="L40">
        <v>1970</v>
      </c>
      <c r="M40">
        <v>1970</v>
      </c>
      <c r="N40" t="s">
        <v>29</v>
      </c>
      <c r="O40" t="s">
        <v>30</v>
      </c>
      <c r="P40">
        <v>2320</v>
      </c>
      <c r="Q40">
        <v>542379</v>
      </c>
      <c r="R40">
        <v>427.7</v>
      </c>
      <c r="S40" s="12" t="str">
        <f t="shared" si="0"/>
        <v>197085+ years</v>
      </c>
    </row>
    <row r="41" spans="1:19" x14ac:dyDescent="0.35">
      <c r="A41" t="s">
        <v>112</v>
      </c>
      <c r="L41">
        <v>1970</v>
      </c>
      <c r="M41">
        <v>1970</v>
      </c>
      <c r="N41" t="s">
        <v>31</v>
      </c>
      <c r="O41" t="s">
        <v>32</v>
      </c>
      <c r="P41">
        <v>3</v>
      </c>
      <c r="Q41" t="s">
        <v>33</v>
      </c>
      <c r="R41" t="s">
        <v>33</v>
      </c>
      <c r="S41" s="12" t="str">
        <f t="shared" si="0"/>
        <v>1970Not Stated</v>
      </c>
    </row>
    <row r="42" spans="1:19" x14ac:dyDescent="0.35">
      <c r="A42" t="s">
        <v>149</v>
      </c>
      <c r="L42">
        <v>1971</v>
      </c>
      <c r="M42">
        <v>1971</v>
      </c>
      <c r="N42" t="s">
        <v>167</v>
      </c>
      <c r="O42">
        <v>1</v>
      </c>
      <c r="P42">
        <v>1</v>
      </c>
      <c r="Q42">
        <v>1822910</v>
      </c>
      <c r="R42" t="s">
        <v>129</v>
      </c>
      <c r="S42" s="12" t="str">
        <f t="shared" si="0"/>
        <v>1971&lt; 1 year</v>
      </c>
    </row>
    <row r="43" spans="1:19" x14ac:dyDescent="0.35">
      <c r="A43" t="s">
        <v>150</v>
      </c>
      <c r="L43">
        <v>1971</v>
      </c>
      <c r="M43">
        <v>1971</v>
      </c>
      <c r="N43" t="s">
        <v>168</v>
      </c>
      <c r="O43" s="1">
        <v>44200</v>
      </c>
      <c r="P43">
        <v>2</v>
      </c>
      <c r="Q43">
        <v>6954000</v>
      </c>
      <c r="R43" t="s">
        <v>123</v>
      </c>
      <c r="S43" s="12" t="str">
        <f t="shared" si="0"/>
        <v>19711-4 years</v>
      </c>
    </row>
    <row r="44" spans="1:19" x14ac:dyDescent="0.35">
      <c r="A44" t="s">
        <v>119</v>
      </c>
      <c r="L44">
        <v>1971</v>
      </c>
      <c r="M44">
        <v>1971</v>
      </c>
      <c r="N44" t="s">
        <v>124</v>
      </c>
      <c r="O44" s="1">
        <v>44483</v>
      </c>
      <c r="P44">
        <v>1</v>
      </c>
      <c r="Q44">
        <v>10749000</v>
      </c>
      <c r="R44" t="s">
        <v>123</v>
      </c>
      <c r="S44" s="12" t="str">
        <f t="shared" si="0"/>
        <v>197110-14 years</v>
      </c>
    </row>
    <row r="45" spans="1:19" x14ac:dyDescent="0.35">
      <c r="L45">
        <v>1971</v>
      </c>
      <c r="M45">
        <v>1971</v>
      </c>
      <c r="N45" t="s">
        <v>125</v>
      </c>
      <c r="O45" t="s">
        <v>126</v>
      </c>
      <c r="P45">
        <v>2</v>
      </c>
      <c r="Q45">
        <v>9975000</v>
      </c>
      <c r="R45" t="s">
        <v>123</v>
      </c>
      <c r="S45" s="12" t="str">
        <f t="shared" si="0"/>
        <v>197115-19 years</v>
      </c>
    </row>
    <row r="46" spans="1:19" x14ac:dyDescent="0.35">
      <c r="L46">
        <v>1971</v>
      </c>
      <c r="M46">
        <v>1971</v>
      </c>
      <c r="N46" t="s">
        <v>127</v>
      </c>
      <c r="O46" t="s">
        <v>128</v>
      </c>
      <c r="P46">
        <v>3</v>
      </c>
      <c r="Q46">
        <v>8676000</v>
      </c>
      <c r="R46" t="s">
        <v>123</v>
      </c>
      <c r="S46" s="12" t="str">
        <f t="shared" si="0"/>
        <v>197120-24 years</v>
      </c>
    </row>
    <row r="47" spans="1:19" x14ac:dyDescent="0.35">
      <c r="L47">
        <v>1971</v>
      </c>
      <c r="M47">
        <v>1971</v>
      </c>
      <c r="N47" t="s">
        <v>17</v>
      </c>
      <c r="O47" t="s">
        <v>18</v>
      </c>
      <c r="P47">
        <v>6</v>
      </c>
      <c r="Q47">
        <v>12673000</v>
      </c>
      <c r="R47" t="s">
        <v>123</v>
      </c>
      <c r="S47" s="12" t="str">
        <f t="shared" si="0"/>
        <v>197125-34 years</v>
      </c>
    </row>
    <row r="48" spans="1:19" x14ac:dyDescent="0.35">
      <c r="L48">
        <v>1971</v>
      </c>
      <c r="M48">
        <v>1971</v>
      </c>
      <c r="N48" t="s">
        <v>19</v>
      </c>
      <c r="O48" t="s">
        <v>20</v>
      </c>
      <c r="P48">
        <v>20</v>
      </c>
      <c r="Q48">
        <v>11151000</v>
      </c>
      <c r="R48">
        <v>0.2</v>
      </c>
      <c r="S48" s="12" t="str">
        <f t="shared" si="0"/>
        <v>197135-44 years</v>
      </c>
    </row>
    <row r="49" spans="12:19" x14ac:dyDescent="0.35">
      <c r="L49">
        <v>1971</v>
      </c>
      <c r="M49">
        <v>1971</v>
      </c>
      <c r="N49" t="s">
        <v>21</v>
      </c>
      <c r="O49" t="s">
        <v>22</v>
      </c>
      <c r="P49">
        <v>300</v>
      </c>
      <c r="Q49">
        <v>11325000</v>
      </c>
      <c r="R49">
        <v>2.6</v>
      </c>
      <c r="S49" s="12" t="str">
        <f t="shared" si="0"/>
        <v>197145-54 years</v>
      </c>
    </row>
    <row r="50" spans="12:19" x14ac:dyDescent="0.35">
      <c r="L50">
        <v>1971</v>
      </c>
      <c r="M50">
        <v>1971</v>
      </c>
      <c r="N50" t="s">
        <v>23</v>
      </c>
      <c r="O50" t="s">
        <v>24</v>
      </c>
      <c r="P50">
        <v>2031</v>
      </c>
      <c r="Q50">
        <v>8949000</v>
      </c>
      <c r="R50">
        <v>22.7</v>
      </c>
      <c r="S50" s="12" t="str">
        <f t="shared" si="0"/>
        <v>197155-64 years</v>
      </c>
    </row>
    <row r="51" spans="12:19" x14ac:dyDescent="0.35">
      <c r="L51">
        <v>1971</v>
      </c>
      <c r="M51">
        <v>1971</v>
      </c>
      <c r="N51" t="s">
        <v>25</v>
      </c>
      <c r="O51" t="s">
        <v>26</v>
      </c>
      <c r="P51">
        <v>5594</v>
      </c>
      <c r="Q51">
        <v>5537000</v>
      </c>
      <c r="R51">
        <v>101</v>
      </c>
      <c r="S51" s="12" t="str">
        <f t="shared" si="0"/>
        <v>197165-74 years</v>
      </c>
    </row>
    <row r="52" spans="12:19" x14ac:dyDescent="0.35">
      <c r="L52">
        <v>1971</v>
      </c>
      <c r="M52">
        <v>1971</v>
      </c>
      <c r="N52" t="s">
        <v>27</v>
      </c>
      <c r="O52" t="s">
        <v>28</v>
      </c>
      <c r="P52">
        <v>7308</v>
      </c>
      <c r="Q52">
        <v>2512000</v>
      </c>
      <c r="R52">
        <v>290.89999999999998</v>
      </c>
      <c r="S52" s="12" t="str">
        <f t="shared" si="0"/>
        <v>197175-84 years</v>
      </c>
    </row>
    <row r="53" spans="12:19" x14ac:dyDescent="0.35">
      <c r="L53">
        <v>1971</v>
      </c>
      <c r="M53">
        <v>1971</v>
      </c>
      <c r="N53" t="s">
        <v>29</v>
      </c>
      <c r="O53" t="s">
        <v>30</v>
      </c>
      <c r="P53">
        <v>2499</v>
      </c>
      <c r="Q53">
        <v>510000</v>
      </c>
      <c r="R53">
        <v>490</v>
      </c>
      <c r="S53" s="12" t="str">
        <f t="shared" si="0"/>
        <v>197185+ years</v>
      </c>
    </row>
    <row r="54" spans="12:19" x14ac:dyDescent="0.35">
      <c r="L54">
        <v>1971</v>
      </c>
      <c r="M54">
        <v>1971</v>
      </c>
      <c r="N54" t="s">
        <v>31</v>
      </c>
      <c r="O54" t="s">
        <v>32</v>
      </c>
      <c r="P54">
        <v>5</v>
      </c>
      <c r="Q54" t="s">
        <v>33</v>
      </c>
      <c r="R54" t="s">
        <v>33</v>
      </c>
      <c r="S54" s="12" t="str">
        <f t="shared" si="0"/>
        <v>1971Not Stated</v>
      </c>
    </row>
    <row r="55" spans="12:19" x14ac:dyDescent="0.35">
      <c r="L55">
        <v>1972</v>
      </c>
      <c r="M55">
        <v>1972</v>
      </c>
      <c r="N55" t="s">
        <v>168</v>
      </c>
      <c r="O55" s="1">
        <v>44200</v>
      </c>
      <c r="P55">
        <v>2</v>
      </c>
      <c r="Q55">
        <v>7039000</v>
      </c>
      <c r="R55" t="s">
        <v>123</v>
      </c>
      <c r="S55" s="12" t="str">
        <f t="shared" si="0"/>
        <v>19721-4 years</v>
      </c>
    </row>
    <row r="56" spans="12:19" x14ac:dyDescent="0.35">
      <c r="L56">
        <v>1972</v>
      </c>
      <c r="M56">
        <v>1972</v>
      </c>
      <c r="N56" t="s">
        <v>125</v>
      </c>
      <c r="O56" t="s">
        <v>126</v>
      </c>
      <c r="P56">
        <v>2</v>
      </c>
      <c r="Q56">
        <v>10236000</v>
      </c>
      <c r="R56" t="s">
        <v>123</v>
      </c>
      <c r="S56" s="12" t="str">
        <f t="shared" si="0"/>
        <v>197215-19 years</v>
      </c>
    </row>
    <row r="57" spans="12:19" x14ac:dyDescent="0.35">
      <c r="L57">
        <v>1972</v>
      </c>
      <c r="M57">
        <v>1972</v>
      </c>
      <c r="N57" t="s">
        <v>17</v>
      </c>
      <c r="O57" t="s">
        <v>18</v>
      </c>
      <c r="P57">
        <v>6</v>
      </c>
      <c r="Q57">
        <v>13543000</v>
      </c>
      <c r="R57" t="s">
        <v>123</v>
      </c>
      <c r="S57" s="12" t="str">
        <f t="shared" si="0"/>
        <v>197225-34 years</v>
      </c>
    </row>
    <row r="58" spans="12:19" x14ac:dyDescent="0.35">
      <c r="L58">
        <v>1972</v>
      </c>
      <c r="M58">
        <v>1972</v>
      </c>
      <c r="N58" t="s">
        <v>19</v>
      </c>
      <c r="O58" t="s">
        <v>20</v>
      </c>
      <c r="P58">
        <v>16</v>
      </c>
      <c r="Q58">
        <v>11120000</v>
      </c>
      <c r="R58" t="s">
        <v>129</v>
      </c>
      <c r="S58" s="12" t="str">
        <f t="shared" si="0"/>
        <v>197235-44 years</v>
      </c>
    </row>
    <row r="59" spans="12:19" x14ac:dyDescent="0.35">
      <c r="L59">
        <v>1972</v>
      </c>
      <c r="M59">
        <v>1972</v>
      </c>
      <c r="N59" t="s">
        <v>21</v>
      </c>
      <c r="O59" t="s">
        <v>22</v>
      </c>
      <c r="P59">
        <v>284</v>
      </c>
      <c r="Q59">
        <v>11403000</v>
      </c>
      <c r="R59">
        <v>2.5</v>
      </c>
      <c r="S59" s="12" t="str">
        <f t="shared" si="0"/>
        <v>197245-54 years</v>
      </c>
    </row>
    <row r="60" spans="12:19" x14ac:dyDescent="0.35">
      <c r="L60">
        <v>1972</v>
      </c>
      <c r="M60">
        <v>1972</v>
      </c>
      <c r="N60" t="s">
        <v>23</v>
      </c>
      <c r="O60" t="s">
        <v>24</v>
      </c>
      <c r="P60">
        <v>2036</v>
      </c>
      <c r="Q60">
        <v>9051000</v>
      </c>
      <c r="R60">
        <v>22.5</v>
      </c>
      <c r="S60" s="12" t="str">
        <f t="shared" si="0"/>
        <v>197255-64 years</v>
      </c>
    </row>
    <row r="61" spans="12:19" x14ac:dyDescent="0.35">
      <c r="L61">
        <v>1972</v>
      </c>
      <c r="M61">
        <v>1972</v>
      </c>
      <c r="N61" t="s">
        <v>25</v>
      </c>
      <c r="O61" t="s">
        <v>26</v>
      </c>
      <c r="P61">
        <v>5858</v>
      </c>
      <c r="Q61">
        <v>5627000</v>
      </c>
      <c r="R61">
        <v>104.1</v>
      </c>
      <c r="S61" s="12" t="str">
        <f t="shared" si="0"/>
        <v>197265-74 years</v>
      </c>
    </row>
    <row r="62" spans="12:19" x14ac:dyDescent="0.35">
      <c r="L62">
        <v>1972</v>
      </c>
      <c r="M62">
        <v>1972</v>
      </c>
      <c r="N62" t="s">
        <v>27</v>
      </c>
      <c r="O62" t="s">
        <v>28</v>
      </c>
      <c r="P62">
        <v>7480</v>
      </c>
      <c r="Q62">
        <v>2550000</v>
      </c>
      <c r="R62">
        <v>293.3</v>
      </c>
      <c r="S62" s="12" t="str">
        <f t="shared" si="0"/>
        <v>197275-84 years</v>
      </c>
    </row>
    <row r="63" spans="12:19" x14ac:dyDescent="0.35">
      <c r="L63">
        <v>1972</v>
      </c>
      <c r="M63">
        <v>1972</v>
      </c>
      <c r="N63" t="s">
        <v>29</v>
      </c>
      <c r="O63" t="s">
        <v>30</v>
      </c>
      <c r="P63">
        <v>2542</v>
      </c>
      <c r="Q63">
        <v>522000</v>
      </c>
      <c r="R63">
        <v>487</v>
      </c>
      <c r="S63" s="12" t="str">
        <f t="shared" si="0"/>
        <v>197285+ years</v>
      </c>
    </row>
    <row r="64" spans="12:19" x14ac:dyDescent="0.35">
      <c r="L64">
        <v>1972</v>
      </c>
      <c r="M64">
        <v>1972</v>
      </c>
      <c r="N64" t="s">
        <v>31</v>
      </c>
      <c r="O64" t="s">
        <v>32</v>
      </c>
      <c r="P64">
        <v>2</v>
      </c>
      <c r="Q64" t="s">
        <v>33</v>
      </c>
      <c r="R64" t="s">
        <v>33</v>
      </c>
      <c r="S64" s="12" t="str">
        <f t="shared" si="0"/>
        <v>1972Not Stated</v>
      </c>
    </row>
    <row r="65" spans="12:19" x14ac:dyDescent="0.35">
      <c r="L65">
        <v>1973</v>
      </c>
      <c r="M65">
        <v>1973</v>
      </c>
      <c r="N65" t="s">
        <v>122</v>
      </c>
      <c r="O65" s="1">
        <v>44325</v>
      </c>
      <c r="P65">
        <v>2</v>
      </c>
      <c r="Q65">
        <v>9318000</v>
      </c>
      <c r="R65" t="s">
        <v>123</v>
      </c>
      <c r="S65" s="12" t="str">
        <f t="shared" si="0"/>
        <v>19735-9 years</v>
      </c>
    </row>
    <row r="66" spans="12:19" x14ac:dyDescent="0.35">
      <c r="L66">
        <v>1973</v>
      </c>
      <c r="M66">
        <v>1973</v>
      </c>
      <c r="N66" t="s">
        <v>124</v>
      </c>
      <c r="O66" s="1">
        <v>44483</v>
      </c>
      <c r="P66">
        <v>2</v>
      </c>
      <c r="Q66">
        <v>10720000</v>
      </c>
      <c r="R66" t="s">
        <v>123</v>
      </c>
      <c r="S66" s="12" t="str">
        <f t="shared" si="0"/>
        <v>197310-14 years</v>
      </c>
    </row>
    <row r="67" spans="12:19" x14ac:dyDescent="0.35">
      <c r="L67">
        <v>1973</v>
      </c>
      <c r="M67">
        <v>1973</v>
      </c>
      <c r="N67" t="s">
        <v>125</v>
      </c>
      <c r="O67" t="s">
        <v>126</v>
      </c>
      <c r="P67">
        <v>5</v>
      </c>
      <c r="Q67">
        <v>10453000</v>
      </c>
      <c r="R67" t="s">
        <v>123</v>
      </c>
      <c r="S67" s="12" t="str">
        <f t="shared" ref="S67:S130" si="1">L67&amp;N67</f>
        <v>197315-19 years</v>
      </c>
    </row>
    <row r="68" spans="12:19" x14ac:dyDescent="0.35">
      <c r="L68">
        <v>1973</v>
      </c>
      <c r="M68">
        <v>1973</v>
      </c>
      <c r="N68" t="s">
        <v>127</v>
      </c>
      <c r="O68" t="s">
        <v>128</v>
      </c>
      <c r="P68">
        <v>2</v>
      </c>
      <c r="Q68">
        <v>9075000</v>
      </c>
      <c r="R68" t="s">
        <v>123</v>
      </c>
      <c r="S68" s="12" t="str">
        <f t="shared" si="1"/>
        <v>197320-24 years</v>
      </c>
    </row>
    <row r="69" spans="12:19" x14ac:dyDescent="0.35">
      <c r="L69">
        <v>1973</v>
      </c>
      <c r="M69">
        <v>1973</v>
      </c>
      <c r="N69" t="s">
        <v>17</v>
      </c>
      <c r="O69" t="s">
        <v>18</v>
      </c>
      <c r="P69">
        <v>4</v>
      </c>
      <c r="Q69">
        <v>14217000</v>
      </c>
      <c r="R69" t="s">
        <v>123</v>
      </c>
      <c r="S69" s="12" t="str">
        <f t="shared" si="1"/>
        <v>197325-34 years</v>
      </c>
    </row>
    <row r="70" spans="12:19" x14ac:dyDescent="0.35">
      <c r="L70">
        <v>1973</v>
      </c>
      <c r="M70">
        <v>1973</v>
      </c>
      <c r="N70" t="s">
        <v>19</v>
      </c>
      <c r="O70" t="s">
        <v>20</v>
      </c>
      <c r="P70">
        <v>14</v>
      </c>
      <c r="Q70">
        <v>11111000</v>
      </c>
      <c r="R70" t="s">
        <v>129</v>
      </c>
      <c r="S70" s="12" t="str">
        <f t="shared" si="1"/>
        <v>197335-44 years</v>
      </c>
    </row>
    <row r="71" spans="12:19" x14ac:dyDescent="0.35">
      <c r="L71">
        <v>1973</v>
      </c>
      <c r="M71">
        <v>1973</v>
      </c>
      <c r="N71" t="s">
        <v>21</v>
      </c>
      <c r="O71" t="s">
        <v>22</v>
      </c>
      <c r="P71">
        <v>306</v>
      </c>
      <c r="Q71">
        <v>11461000</v>
      </c>
      <c r="R71">
        <v>2.7</v>
      </c>
      <c r="S71" s="12" t="str">
        <f t="shared" si="1"/>
        <v>197345-54 years</v>
      </c>
    </row>
    <row r="72" spans="12:19" x14ac:dyDescent="0.35">
      <c r="L72">
        <v>1973</v>
      </c>
      <c r="M72">
        <v>1973</v>
      </c>
      <c r="N72" t="s">
        <v>23</v>
      </c>
      <c r="O72" t="s">
        <v>24</v>
      </c>
      <c r="P72">
        <v>2119</v>
      </c>
      <c r="Q72">
        <v>9142000</v>
      </c>
      <c r="R72">
        <v>23.2</v>
      </c>
      <c r="S72" s="12" t="str">
        <f t="shared" si="1"/>
        <v>197355-64 years</v>
      </c>
    </row>
    <row r="73" spans="12:19" x14ac:dyDescent="0.35">
      <c r="L73">
        <v>1973</v>
      </c>
      <c r="M73">
        <v>1973</v>
      </c>
      <c r="N73" t="s">
        <v>25</v>
      </c>
      <c r="O73" t="s">
        <v>26</v>
      </c>
      <c r="P73">
        <v>5946</v>
      </c>
      <c r="Q73">
        <v>5755000</v>
      </c>
      <c r="R73">
        <v>103.3</v>
      </c>
      <c r="S73" s="12" t="str">
        <f t="shared" si="1"/>
        <v>197365-74 years</v>
      </c>
    </row>
    <row r="74" spans="12:19" x14ac:dyDescent="0.35">
      <c r="L74">
        <v>1973</v>
      </c>
      <c r="M74">
        <v>1973</v>
      </c>
      <c r="N74" t="s">
        <v>27</v>
      </c>
      <c r="O74" t="s">
        <v>28</v>
      </c>
      <c r="P74">
        <v>7664</v>
      </c>
      <c r="Q74">
        <v>2567000</v>
      </c>
      <c r="R74">
        <v>298.60000000000002</v>
      </c>
      <c r="S74" s="12" t="str">
        <f t="shared" si="1"/>
        <v>197375-84 years</v>
      </c>
    </row>
    <row r="75" spans="12:19" x14ac:dyDescent="0.35">
      <c r="L75">
        <v>1973</v>
      </c>
      <c r="M75">
        <v>1973</v>
      </c>
      <c r="N75" t="s">
        <v>29</v>
      </c>
      <c r="O75" t="s">
        <v>30</v>
      </c>
      <c r="P75">
        <v>2764</v>
      </c>
      <c r="Q75">
        <v>538000</v>
      </c>
      <c r="R75">
        <v>513.79999999999995</v>
      </c>
      <c r="S75" s="12" t="str">
        <f t="shared" si="1"/>
        <v>197385+ years</v>
      </c>
    </row>
    <row r="76" spans="12:19" x14ac:dyDescent="0.35">
      <c r="L76">
        <v>1973</v>
      </c>
      <c r="M76">
        <v>1973</v>
      </c>
      <c r="N76" t="s">
        <v>31</v>
      </c>
      <c r="O76" t="s">
        <v>32</v>
      </c>
      <c r="P76">
        <v>2</v>
      </c>
      <c r="Q76" t="s">
        <v>33</v>
      </c>
      <c r="R76" t="s">
        <v>33</v>
      </c>
      <c r="S76" s="12" t="str">
        <f t="shared" si="1"/>
        <v>1973Not Stated</v>
      </c>
    </row>
    <row r="77" spans="12:19" x14ac:dyDescent="0.35">
      <c r="L77">
        <v>1974</v>
      </c>
      <c r="M77">
        <v>1974</v>
      </c>
      <c r="N77" t="s">
        <v>167</v>
      </c>
      <c r="O77">
        <v>1</v>
      </c>
      <c r="P77">
        <v>1</v>
      </c>
      <c r="Q77">
        <v>1622114</v>
      </c>
      <c r="R77" t="s">
        <v>129</v>
      </c>
      <c r="S77" s="12" t="str">
        <f t="shared" si="1"/>
        <v>1974&lt; 1 year</v>
      </c>
    </row>
    <row r="78" spans="12:19" x14ac:dyDescent="0.35">
      <c r="L78">
        <v>1974</v>
      </c>
      <c r="M78">
        <v>1974</v>
      </c>
      <c r="N78" t="s">
        <v>168</v>
      </c>
      <c r="O78" s="1">
        <v>44200</v>
      </c>
      <c r="P78">
        <v>1</v>
      </c>
      <c r="Q78">
        <v>6852000</v>
      </c>
      <c r="R78" t="s">
        <v>123</v>
      </c>
      <c r="S78" s="12" t="str">
        <f t="shared" si="1"/>
        <v>19741-4 years</v>
      </c>
    </row>
    <row r="79" spans="12:19" x14ac:dyDescent="0.35">
      <c r="L79">
        <v>1974</v>
      </c>
      <c r="M79">
        <v>1974</v>
      </c>
      <c r="N79" t="s">
        <v>122</v>
      </c>
      <c r="O79" s="1">
        <v>44325</v>
      </c>
      <c r="P79">
        <v>2</v>
      </c>
      <c r="Q79">
        <v>9075000</v>
      </c>
      <c r="R79" t="s">
        <v>123</v>
      </c>
      <c r="S79" s="12" t="str">
        <f t="shared" si="1"/>
        <v>19745-9 years</v>
      </c>
    </row>
    <row r="80" spans="12:19" x14ac:dyDescent="0.35">
      <c r="L80">
        <v>1974</v>
      </c>
      <c r="M80">
        <v>1974</v>
      </c>
      <c r="N80" t="s">
        <v>124</v>
      </c>
      <c r="O80" s="1">
        <v>44483</v>
      </c>
      <c r="P80">
        <v>1</v>
      </c>
      <c r="Q80">
        <v>10668000</v>
      </c>
      <c r="R80" t="s">
        <v>123</v>
      </c>
      <c r="S80" s="12" t="str">
        <f t="shared" si="1"/>
        <v>197410-14 years</v>
      </c>
    </row>
    <row r="81" spans="12:19" x14ac:dyDescent="0.35">
      <c r="L81">
        <v>1974</v>
      </c>
      <c r="M81">
        <v>1974</v>
      </c>
      <c r="N81" t="s">
        <v>125</v>
      </c>
      <c r="O81" t="s">
        <v>126</v>
      </c>
      <c r="P81">
        <v>2</v>
      </c>
      <c r="Q81">
        <v>10629000</v>
      </c>
      <c r="R81" t="s">
        <v>123</v>
      </c>
      <c r="S81" s="12" t="str">
        <f t="shared" si="1"/>
        <v>197415-19 years</v>
      </c>
    </row>
    <row r="82" spans="12:19" x14ac:dyDescent="0.35">
      <c r="L82">
        <v>1974</v>
      </c>
      <c r="M82">
        <v>1974</v>
      </c>
      <c r="N82" t="s">
        <v>127</v>
      </c>
      <c r="O82" t="s">
        <v>128</v>
      </c>
      <c r="P82">
        <v>1</v>
      </c>
      <c r="Q82">
        <v>9344000</v>
      </c>
      <c r="R82" t="s">
        <v>123</v>
      </c>
      <c r="S82" s="12" t="str">
        <f t="shared" si="1"/>
        <v>197420-24 years</v>
      </c>
    </row>
    <row r="83" spans="12:19" x14ac:dyDescent="0.35">
      <c r="L83">
        <v>1974</v>
      </c>
      <c r="M83">
        <v>1974</v>
      </c>
      <c r="N83" t="s">
        <v>17</v>
      </c>
      <c r="O83" t="s">
        <v>18</v>
      </c>
      <c r="P83">
        <v>3</v>
      </c>
      <c r="Q83">
        <v>14861000</v>
      </c>
      <c r="R83" t="s">
        <v>123</v>
      </c>
      <c r="S83" s="12" t="str">
        <f t="shared" si="1"/>
        <v>197425-34 years</v>
      </c>
    </row>
    <row r="84" spans="12:19" x14ac:dyDescent="0.35">
      <c r="L84">
        <v>1974</v>
      </c>
      <c r="M84">
        <v>1974</v>
      </c>
      <c r="N84" t="s">
        <v>19</v>
      </c>
      <c r="O84" t="s">
        <v>20</v>
      </c>
      <c r="P84">
        <v>20</v>
      </c>
      <c r="Q84">
        <v>11123000</v>
      </c>
      <c r="R84">
        <v>0.2</v>
      </c>
      <c r="S84" s="12" t="str">
        <f t="shared" si="1"/>
        <v>197435-44 years</v>
      </c>
    </row>
    <row r="85" spans="12:19" x14ac:dyDescent="0.35">
      <c r="L85">
        <v>1974</v>
      </c>
      <c r="M85">
        <v>1974</v>
      </c>
      <c r="N85" t="s">
        <v>21</v>
      </c>
      <c r="O85" t="s">
        <v>22</v>
      </c>
      <c r="P85">
        <v>309</v>
      </c>
      <c r="Q85">
        <v>11465000</v>
      </c>
      <c r="R85">
        <v>2.7</v>
      </c>
      <c r="S85" s="12" t="str">
        <f t="shared" si="1"/>
        <v>197445-54 years</v>
      </c>
    </row>
    <row r="86" spans="12:19" x14ac:dyDescent="0.35">
      <c r="L86">
        <v>1974</v>
      </c>
      <c r="M86">
        <v>1974</v>
      </c>
      <c r="N86" t="s">
        <v>23</v>
      </c>
      <c r="O86" t="s">
        <v>24</v>
      </c>
      <c r="P86">
        <v>2135</v>
      </c>
      <c r="Q86">
        <v>9265000</v>
      </c>
      <c r="R86">
        <v>23</v>
      </c>
      <c r="S86" s="12" t="str">
        <f t="shared" si="1"/>
        <v>197455-64 years</v>
      </c>
    </row>
    <row r="87" spans="12:19" x14ac:dyDescent="0.35">
      <c r="L87">
        <v>1974</v>
      </c>
      <c r="M87">
        <v>1974</v>
      </c>
      <c r="N87" t="s">
        <v>25</v>
      </c>
      <c r="O87" t="s">
        <v>26</v>
      </c>
      <c r="P87">
        <v>6199</v>
      </c>
      <c r="Q87">
        <v>5890000</v>
      </c>
      <c r="R87">
        <v>105.2</v>
      </c>
      <c r="S87" s="12" t="str">
        <f t="shared" si="1"/>
        <v>197465-74 years</v>
      </c>
    </row>
    <row r="88" spans="12:19" x14ac:dyDescent="0.35">
      <c r="L88">
        <v>1974</v>
      </c>
      <c r="M88">
        <v>1974</v>
      </c>
      <c r="N88" t="s">
        <v>27</v>
      </c>
      <c r="O88" t="s">
        <v>28</v>
      </c>
      <c r="P88">
        <v>7694</v>
      </c>
      <c r="Q88">
        <v>2585000</v>
      </c>
      <c r="R88">
        <v>297.60000000000002</v>
      </c>
      <c r="S88" s="12" t="str">
        <f t="shared" si="1"/>
        <v>197475-84 years</v>
      </c>
    </row>
    <row r="89" spans="12:19" x14ac:dyDescent="0.35">
      <c r="L89">
        <v>1974</v>
      </c>
      <c r="M89">
        <v>1974</v>
      </c>
      <c r="N89" t="s">
        <v>29</v>
      </c>
      <c r="O89" t="s">
        <v>30</v>
      </c>
      <c r="P89">
        <v>2812</v>
      </c>
      <c r="Q89">
        <v>565000</v>
      </c>
      <c r="R89">
        <v>497.7</v>
      </c>
      <c r="S89" s="12" t="str">
        <f t="shared" si="1"/>
        <v>197485+ years</v>
      </c>
    </row>
    <row r="90" spans="12:19" x14ac:dyDescent="0.35">
      <c r="L90">
        <v>1974</v>
      </c>
      <c r="M90">
        <v>1974</v>
      </c>
      <c r="N90" t="s">
        <v>31</v>
      </c>
      <c r="O90" t="s">
        <v>32</v>
      </c>
      <c r="P90">
        <v>4</v>
      </c>
      <c r="Q90" t="s">
        <v>33</v>
      </c>
      <c r="R90" t="s">
        <v>33</v>
      </c>
      <c r="S90" s="12" t="str">
        <f t="shared" si="1"/>
        <v>1974Not Stated</v>
      </c>
    </row>
    <row r="91" spans="12:19" x14ac:dyDescent="0.35">
      <c r="L91">
        <v>1975</v>
      </c>
      <c r="M91">
        <v>1975</v>
      </c>
      <c r="N91" t="s">
        <v>122</v>
      </c>
      <c r="O91" s="1">
        <v>44325</v>
      </c>
      <c r="P91">
        <v>1</v>
      </c>
      <c r="Q91">
        <v>8972000</v>
      </c>
      <c r="R91" t="s">
        <v>123</v>
      </c>
      <c r="S91" s="12" t="str">
        <f t="shared" si="1"/>
        <v>19755-9 years</v>
      </c>
    </row>
    <row r="92" spans="12:19" x14ac:dyDescent="0.35">
      <c r="L92">
        <v>1975</v>
      </c>
      <c r="M92">
        <v>1975</v>
      </c>
      <c r="N92" t="s">
        <v>125</v>
      </c>
      <c r="O92" t="s">
        <v>126</v>
      </c>
      <c r="P92">
        <v>1</v>
      </c>
      <c r="Q92">
        <v>10757000</v>
      </c>
      <c r="R92" t="s">
        <v>123</v>
      </c>
      <c r="S92" s="12" t="str">
        <f t="shared" si="1"/>
        <v>197515-19 years</v>
      </c>
    </row>
    <row r="93" spans="12:19" x14ac:dyDescent="0.35">
      <c r="L93">
        <v>1975</v>
      </c>
      <c r="M93">
        <v>1975</v>
      </c>
      <c r="N93" t="s">
        <v>127</v>
      </c>
      <c r="O93" t="s">
        <v>128</v>
      </c>
      <c r="P93">
        <v>1</v>
      </c>
      <c r="Q93">
        <v>9640000</v>
      </c>
      <c r="R93" t="s">
        <v>123</v>
      </c>
      <c r="S93" s="12" t="str">
        <f t="shared" si="1"/>
        <v>197520-24 years</v>
      </c>
    </row>
    <row r="94" spans="12:19" x14ac:dyDescent="0.35">
      <c r="L94">
        <v>1975</v>
      </c>
      <c r="M94">
        <v>1975</v>
      </c>
      <c r="N94" t="s">
        <v>17</v>
      </c>
      <c r="O94" t="s">
        <v>18</v>
      </c>
      <c r="P94">
        <v>3</v>
      </c>
      <c r="Q94">
        <v>15482000</v>
      </c>
      <c r="R94" t="s">
        <v>123</v>
      </c>
      <c r="S94" s="12" t="str">
        <f t="shared" si="1"/>
        <v>197525-34 years</v>
      </c>
    </row>
    <row r="95" spans="12:19" x14ac:dyDescent="0.35">
      <c r="L95">
        <v>1975</v>
      </c>
      <c r="M95">
        <v>1975</v>
      </c>
      <c r="N95" t="s">
        <v>19</v>
      </c>
      <c r="O95" t="s">
        <v>20</v>
      </c>
      <c r="P95">
        <v>18</v>
      </c>
      <c r="Q95">
        <v>11129000</v>
      </c>
      <c r="R95" t="s">
        <v>277</v>
      </c>
      <c r="S95" s="12" t="str">
        <f t="shared" si="1"/>
        <v>197535-44 years</v>
      </c>
    </row>
    <row r="96" spans="12:19" x14ac:dyDescent="0.35">
      <c r="L96">
        <v>1975</v>
      </c>
      <c r="M96">
        <v>1975</v>
      </c>
      <c r="N96" t="s">
        <v>21</v>
      </c>
      <c r="O96" t="s">
        <v>22</v>
      </c>
      <c r="P96">
        <v>268</v>
      </c>
      <c r="Q96">
        <v>11441000</v>
      </c>
      <c r="R96">
        <v>2.2999999999999998</v>
      </c>
      <c r="S96" s="12" t="str">
        <f t="shared" si="1"/>
        <v>197545-54 years</v>
      </c>
    </row>
    <row r="97" spans="12:19" x14ac:dyDescent="0.35">
      <c r="L97">
        <v>1975</v>
      </c>
      <c r="M97">
        <v>1975</v>
      </c>
      <c r="N97" t="s">
        <v>23</v>
      </c>
      <c r="O97" t="s">
        <v>24</v>
      </c>
      <c r="P97">
        <v>2064</v>
      </c>
      <c r="Q97">
        <v>9416000</v>
      </c>
      <c r="R97">
        <v>21.9</v>
      </c>
      <c r="S97" s="12" t="str">
        <f t="shared" si="1"/>
        <v>197555-64 years</v>
      </c>
    </row>
    <row r="98" spans="12:19" x14ac:dyDescent="0.35">
      <c r="L98">
        <v>1975</v>
      </c>
      <c r="M98">
        <v>1975</v>
      </c>
      <c r="N98" t="s">
        <v>25</v>
      </c>
      <c r="O98" t="s">
        <v>26</v>
      </c>
      <c r="P98">
        <v>6235</v>
      </c>
      <c r="Q98">
        <v>6037000</v>
      </c>
      <c r="R98">
        <v>103.3</v>
      </c>
      <c r="S98" s="12" t="str">
        <f t="shared" si="1"/>
        <v>197565-74 years</v>
      </c>
    </row>
    <row r="99" spans="12:19" x14ac:dyDescent="0.35">
      <c r="L99">
        <v>1975</v>
      </c>
      <c r="M99">
        <v>1975</v>
      </c>
      <c r="N99" t="s">
        <v>27</v>
      </c>
      <c r="O99" t="s">
        <v>28</v>
      </c>
      <c r="P99">
        <v>7835</v>
      </c>
      <c r="Q99">
        <v>2634000</v>
      </c>
      <c r="R99">
        <v>297.5</v>
      </c>
      <c r="S99" s="12" t="str">
        <f t="shared" si="1"/>
        <v>197575-84 years</v>
      </c>
    </row>
    <row r="100" spans="12:19" x14ac:dyDescent="0.35">
      <c r="L100">
        <v>1975</v>
      </c>
      <c r="M100">
        <v>1975</v>
      </c>
      <c r="N100" t="s">
        <v>29</v>
      </c>
      <c r="O100" t="s">
        <v>30</v>
      </c>
      <c r="P100">
        <v>3000</v>
      </c>
      <c r="Q100">
        <v>594000</v>
      </c>
      <c r="R100">
        <v>505.1</v>
      </c>
      <c r="S100" s="12" t="str">
        <f t="shared" si="1"/>
        <v>197585+ years</v>
      </c>
    </row>
    <row r="101" spans="12:19" x14ac:dyDescent="0.35">
      <c r="L101">
        <v>1975</v>
      </c>
      <c r="M101">
        <v>1975</v>
      </c>
      <c r="N101" t="s">
        <v>31</v>
      </c>
      <c r="O101" t="s">
        <v>32</v>
      </c>
      <c r="P101">
        <v>1</v>
      </c>
      <c r="Q101" t="s">
        <v>33</v>
      </c>
      <c r="R101" t="s">
        <v>33</v>
      </c>
      <c r="S101" s="12" t="str">
        <f t="shared" si="1"/>
        <v>1975Not Stated</v>
      </c>
    </row>
    <row r="102" spans="12:19" x14ac:dyDescent="0.35">
      <c r="L102">
        <v>1976</v>
      </c>
      <c r="M102">
        <v>1976</v>
      </c>
      <c r="N102" t="s">
        <v>168</v>
      </c>
      <c r="O102" s="1">
        <v>44200</v>
      </c>
      <c r="P102">
        <v>1</v>
      </c>
      <c r="Q102">
        <v>6388000</v>
      </c>
      <c r="R102" t="s">
        <v>123</v>
      </c>
      <c r="S102" s="12" t="str">
        <f t="shared" si="1"/>
        <v>19761-4 years</v>
      </c>
    </row>
    <row r="103" spans="12:19" x14ac:dyDescent="0.35">
      <c r="L103">
        <v>1976</v>
      </c>
      <c r="M103">
        <v>1976</v>
      </c>
      <c r="N103" t="s">
        <v>124</v>
      </c>
      <c r="O103" s="1">
        <v>44483</v>
      </c>
      <c r="P103">
        <v>1</v>
      </c>
      <c r="Q103">
        <v>10251000</v>
      </c>
      <c r="R103" t="s">
        <v>123</v>
      </c>
      <c r="S103" s="12" t="str">
        <f t="shared" si="1"/>
        <v>197610-14 years</v>
      </c>
    </row>
    <row r="104" spans="12:19" x14ac:dyDescent="0.35">
      <c r="L104">
        <v>1976</v>
      </c>
      <c r="M104">
        <v>1976</v>
      </c>
      <c r="N104" t="s">
        <v>125</v>
      </c>
      <c r="O104" t="s">
        <v>126</v>
      </c>
      <c r="P104">
        <v>1</v>
      </c>
      <c r="Q104">
        <v>10896000</v>
      </c>
      <c r="R104" t="s">
        <v>123</v>
      </c>
      <c r="S104" s="12" t="str">
        <f t="shared" si="1"/>
        <v>197615-19 years</v>
      </c>
    </row>
    <row r="105" spans="12:19" x14ac:dyDescent="0.35">
      <c r="L105">
        <v>1976</v>
      </c>
      <c r="M105">
        <v>1976</v>
      </c>
      <c r="N105" t="s">
        <v>17</v>
      </c>
      <c r="O105" t="s">
        <v>18</v>
      </c>
      <c r="P105">
        <v>3</v>
      </c>
      <c r="Q105">
        <v>16131000</v>
      </c>
      <c r="R105" t="s">
        <v>123</v>
      </c>
      <c r="S105" s="12" t="str">
        <f t="shared" si="1"/>
        <v>197625-34 years</v>
      </c>
    </row>
    <row r="106" spans="12:19" x14ac:dyDescent="0.35">
      <c r="L106">
        <v>1976</v>
      </c>
      <c r="M106">
        <v>1976</v>
      </c>
      <c r="N106" t="s">
        <v>19</v>
      </c>
      <c r="O106" t="s">
        <v>20</v>
      </c>
      <c r="P106">
        <v>21</v>
      </c>
      <c r="Q106">
        <v>11267000</v>
      </c>
      <c r="R106">
        <v>0.2</v>
      </c>
      <c r="S106" s="12" t="str">
        <f t="shared" si="1"/>
        <v>197635-44 years</v>
      </c>
    </row>
    <row r="107" spans="12:19" x14ac:dyDescent="0.35">
      <c r="L107">
        <v>1976</v>
      </c>
      <c r="M107">
        <v>1976</v>
      </c>
      <c r="N107" t="s">
        <v>21</v>
      </c>
      <c r="O107" t="s">
        <v>22</v>
      </c>
      <c r="P107">
        <v>309</v>
      </c>
      <c r="Q107">
        <v>11379000</v>
      </c>
      <c r="R107">
        <v>2.7</v>
      </c>
      <c r="S107" s="12" t="str">
        <f t="shared" si="1"/>
        <v>197645-54 years</v>
      </c>
    </row>
    <row r="108" spans="12:19" x14ac:dyDescent="0.35">
      <c r="L108">
        <v>1976</v>
      </c>
      <c r="M108">
        <v>1976</v>
      </c>
      <c r="N108" t="s">
        <v>23</v>
      </c>
      <c r="O108" t="s">
        <v>24</v>
      </c>
      <c r="P108">
        <v>2186</v>
      </c>
      <c r="Q108">
        <v>9573000</v>
      </c>
      <c r="R108">
        <v>22.8</v>
      </c>
      <c r="S108" s="12" t="str">
        <f t="shared" si="1"/>
        <v>197655-64 years</v>
      </c>
    </row>
    <row r="109" spans="12:19" x14ac:dyDescent="0.35">
      <c r="L109">
        <v>1976</v>
      </c>
      <c r="M109">
        <v>1976</v>
      </c>
      <c r="N109" t="s">
        <v>25</v>
      </c>
      <c r="O109" t="s">
        <v>26</v>
      </c>
      <c r="P109">
        <v>6454</v>
      </c>
      <c r="Q109">
        <v>6175000</v>
      </c>
      <c r="R109">
        <v>104.5</v>
      </c>
      <c r="S109" s="12" t="str">
        <f t="shared" si="1"/>
        <v>197665-74 years</v>
      </c>
    </row>
    <row r="110" spans="12:19" x14ac:dyDescent="0.35">
      <c r="L110">
        <v>1976</v>
      </c>
      <c r="M110">
        <v>1976</v>
      </c>
      <c r="N110" t="s">
        <v>27</v>
      </c>
      <c r="O110" t="s">
        <v>28</v>
      </c>
      <c r="P110">
        <v>8175</v>
      </c>
      <c r="Q110">
        <v>2690000</v>
      </c>
      <c r="R110">
        <v>303.89999999999998</v>
      </c>
      <c r="S110" s="12" t="str">
        <f t="shared" si="1"/>
        <v>197675-84 years</v>
      </c>
    </row>
    <row r="111" spans="12:19" x14ac:dyDescent="0.35">
      <c r="L111">
        <v>1976</v>
      </c>
      <c r="M111">
        <v>1976</v>
      </c>
      <c r="N111" t="s">
        <v>29</v>
      </c>
      <c r="O111" t="s">
        <v>30</v>
      </c>
      <c r="P111">
        <v>3199</v>
      </c>
      <c r="Q111">
        <v>606000</v>
      </c>
      <c r="R111">
        <v>527.9</v>
      </c>
      <c r="S111" s="12" t="str">
        <f t="shared" si="1"/>
        <v>197685+ years</v>
      </c>
    </row>
    <row r="112" spans="12:19" x14ac:dyDescent="0.35">
      <c r="L112">
        <v>1976</v>
      </c>
      <c r="M112">
        <v>1976</v>
      </c>
      <c r="N112" t="s">
        <v>31</v>
      </c>
      <c r="O112" t="s">
        <v>32</v>
      </c>
      <c r="P112">
        <v>2</v>
      </c>
      <c r="Q112" t="s">
        <v>33</v>
      </c>
      <c r="R112" t="s">
        <v>33</v>
      </c>
      <c r="S112" s="12" t="str">
        <f t="shared" si="1"/>
        <v>1976Not Stated</v>
      </c>
    </row>
    <row r="113" spans="12:19" x14ac:dyDescent="0.35">
      <c r="L113">
        <v>1977</v>
      </c>
      <c r="M113">
        <v>1977</v>
      </c>
      <c r="N113" t="s">
        <v>122</v>
      </c>
      <c r="O113" s="1">
        <v>44325</v>
      </c>
      <c r="P113">
        <v>1</v>
      </c>
      <c r="Q113">
        <v>8949000</v>
      </c>
      <c r="R113" t="s">
        <v>123</v>
      </c>
      <c r="S113" s="12" t="str">
        <f t="shared" si="1"/>
        <v>19775-9 years</v>
      </c>
    </row>
    <row r="114" spans="12:19" x14ac:dyDescent="0.35">
      <c r="L114">
        <v>1977</v>
      </c>
      <c r="M114">
        <v>1977</v>
      </c>
      <c r="N114" t="s">
        <v>124</v>
      </c>
      <c r="O114" s="1">
        <v>44483</v>
      </c>
      <c r="P114">
        <v>1</v>
      </c>
      <c r="Q114">
        <v>9954000</v>
      </c>
      <c r="R114" t="s">
        <v>123</v>
      </c>
      <c r="S114" s="12" t="str">
        <f t="shared" si="1"/>
        <v>197710-14 years</v>
      </c>
    </row>
    <row r="115" spans="12:19" x14ac:dyDescent="0.35">
      <c r="L115">
        <v>1977</v>
      </c>
      <c r="M115">
        <v>1977</v>
      </c>
      <c r="N115" t="s">
        <v>125</v>
      </c>
      <c r="O115" t="s">
        <v>126</v>
      </c>
      <c r="P115">
        <v>3</v>
      </c>
      <c r="Q115">
        <v>10895000</v>
      </c>
      <c r="R115" t="s">
        <v>123</v>
      </c>
      <c r="S115" s="12" t="str">
        <f t="shared" si="1"/>
        <v>197715-19 years</v>
      </c>
    </row>
    <row r="116" spans="12:19" x14ac:dyDescent="0.35">
      <c r="L116">
        <v>1977</v>
      </c>
      <c r="M116">
        <v>1977</v>
      </c>
      <c r="N116" t="s">
        <v>127</v>
      </c>
      <c r="O116" t="s">
        <v>128</v>
      </c>
      <c r="P116">
        <v>1</v>
      </c>
      <c r="Q116">
        <v>10159000</v>
      </c>
      <c r="R116" t="s">
        <v>123</v>
      </c>
      <c r="S116" s="12" t="str">
        <f t="shared" si="1"/>
        <v>197720-24 years</v>
      </c>
    </row>
    <row r="117" spans="12:19" x14ac:dyDescent="0.35">
      <c r="L117">
        <v>1977</v>
      </c>
      <c r="M117">
        <v>1977</v>
      </c>
      <c r="N117" t="s">
        <v>17</v>
      </c>
      <c r="O117" t="s">
        <v>18</v>
      </c>
      <c r="P117">
        <v>4</v>
      </c>
      <c r="Q117">
        <v>16756000</v>
      </c>
      <c r="R117" t="s">
        <v>123</v>
      </c>
      <c r="S117" s="12" t="str">
        <f t="shared" si="1"/>
        <v>197725-34 years</v>
      </c>
    </row>
    <row r="118" spans="12:19" x14ac:dyDescent="0.35">
      <c r="L118">
        <v>1977</v>
      </c>
      <c r="M118">
        <v>1977</v>
      </c>
      <c r="N118" t="s">
        <v>19</v>
      </c>
      <c r="O118" t="s">
        <v>20</v>
      </c>
      <c r="P118">
        <v>17</v>
      </c>
      <c r="Q118">
        <v>11504000</v>
      </c>
      <c r="R118" t="s">
        <v>129</v>
      </c>
      <c r="S118" s="12" t="str">
        <f t="shared" si="1"/>
        <v>197735-44 years</v>
      </c>
    </row>
    <row r="119" spans="12:19" x14ac:dyDescent="0.35">
      <c r="L119">
        <v>1977</v>
      </c>
      <c r="M119">
        <v>1977</v>
      </c>
      <c r="N119" t="s">
        <v>21</v>
      </c>
      <c r="O119" t="s">
        <v>22</v>
      </c>
      <c r="P119">
        <v>266</v>
      </c>
      <c r="Q119">
        <v>11262000</v>
      </c>
      <c r="R119">
        <v>2.4</v>
      </c>
      <c r="S119" s="12" t="str">
        <f t="shared" si="1"/>
        <v>197745-54 years</v>
      </c>
    </row>
    <row r="120" spans="12:19" x14ac:dyDescent="0.35">
      <c r="L120">
        <v>1977</v>
      </c>
      <c r="M120">
        <v>1977</v>
      </c>
      <c r="N120" t="s">
        <v>23</v>
      </c>
      <c r="O120" t="s">
        <v>24</v>
      </c>
      <c r="P120">
        <v>2275</v>
      </c>
      <c r="Q120">
        <v>9752000</v>
      </c>
      <c r="R120">
        <v>23.3</v>
      </c>
      <c r="S120" s="12" t="str">
        <f t="shared" si="1"/>
        <v>197755-64 years</v>
      </c>
    </row>
    <row r="121" spans="12:19" x14ac:dyDescent="0.35">
      <c r="L121">
        <v>1977</v>
      </c>
      <c r="M121">
        <v>1977</v>
      </c>
      <c r="N121" t="s">
        <v>25</v>
      </c>
      <c r="O121" t="s">
        <v>26</v>
      </c>
      <c r="P121">
        <v>6576</v>
      </c>
      <c r="Q121">
        <v>6345000</v>
      </c>
      <c r="R121">
        <v>103.6</v>
      </c>
      <c r="S121" s="12" t="str">
        <f t="shared" si="1"/>
        <v>197765-74 years</v>
      </c>
    </row>
    <row r="122" spans="12:19" x14ac:dyDescent="0.35">
      <c r="L122">
        <v>1977</v>
      </c>
      <c r="M122">
        <v>1977</v>
      </c>
      <c r="N122" t="s">
        <v>27</v>
      </c>
      <c r="O122" t="s">
        <v>28</v>
      </c>
      <c r="P122">
        <v>8224</v>
      </c>
      <c r="Q122">
        <v>2719000</v>
      </c>
      <c r="R122">
        <v>302.5</v>
      </c>
      <c r="S122" s="12" t="str">
        <f t="shared" si="1"/>
        <v>197775-84 years</v>
      </c>
    </row>
    <row r="123" spans="12:19" x14ac:dyDescent="0.35">
      <c r="L123">
        <v>1977</v>
      </c>
      <c r="M123">
        <v>1977</v>
      </c>
      <c r="N123" t="s">
        <v>29</v>
      </c>
      <c r="O123" t="s">
        <v>30</v>
      </c>
      <c r="P123">
        <v>3421</v>
      </c>
      <c r="Q123">
        <v>627000</v>
      </c>
      <c r="R123">
        <v>545.6</v>
      </c>
      <c r="S123" s="12" t="str">
        <f t="shared" si="1"/>
        <v>197785+ years</v>
      </c>
    </row>
    <row r="124" spans="12:19" x14ac:dyDescent="0.35">
      <c r="L124">
        <v>1977</v>
      </c>
      <c r="M124">
        <v>1977</v>
      </c>
      <c r="N124" t="s">
        <v>31</v>
      </c>
      <c r="O124" t="s">
        <v>32</v>
      </c>
      <c r="P124">
        <v>1</v>
      </c>
      <c r="Q124" t="s">
        <v>33</v>
      </c>
      <c r="R124" t="s">
        <v>33</v>
      </c>
      <c r="S124" s="12" t="str">
        <f t="shared" si="1"/>
        <v>1977Not Stated</v>
      </c>
    </row>
    <row r="125" spans="12:19" x14ac:dyDescent="0.35">
      <c r="L125">
        <v>1978</v>
      </c>
      <c r="M125">
        <v>1978</v>
      </c>
      <c r="N125" t="s">
        <v>124</v>
      </c>
      <c r="O125" s="1">
        <v>44483</v>
      </c>
      <c r="P125">
        <v>1</v>
      </c>
      <c r="Q125">
        <v>9657000</v>
      </c>
      <c r="R125" t="s">
        <v>123</v>
      </c>
      <c r="S125" s="12" t="str">
        <f t="shared" si="1"/>
        <v>197810-14 years</v>
      </c>
    </row>
    <row r="126" spans="12:19" x14ac:dyDescent="0.35">
      <c r="L126">
        <v>1978</v>
      </c>
      <c r="M126">
        <v>1978</v>
      </c>
      <c r="N126" t="s">
        <v>125</v>
      </c>
      <c r="O126" t="s">
        <v>126</v>
      </c>
      <c r="P126">
        <v>2</v>
      </c>
      <c r="Q126">
        <v>10881000</v>
      </c>
      <c r="R126" t="s">
        <v>123</v>
      </c>
      <c r="S126" s="12" t="str">
        <f t="shared" si="1"/>
        <v>197815-19 years</v>
      </c>
    </row>
    <row r="127" spans="12:19" x14ac:dyDescent="0.35">
      <c r="L127">
        <v>1978</v>
      </c>
      <c r="M127">
        <v>1978</v>
      </c>
      <c r="N127" t="s">
        <v>127</v>
      </c>
      <c r="O127" t="s">
        <v>128</v>
      </c>
      <c r="P127">
        <v>2</v>
      </c>
      <c r="Q127">
        <v>10375000</v>
      </c>
      <c r="R127" t="s">
        <v>123</v>
      </c>
      <c r="S127" s="12" t="str">
        <f t="shared" si="1"/>
        <v>197820-24 years</v>
      </c>
    </row>
    <row r="128" spans="12:19" x14ac:dyDescent="0.35">
      <c r="L128">
        <v>1978</v>
      </c>
      <c r="M128">
        <v>1978</v>
      </c>
      <c r="N128" t="s">
        <v>17</v>
      </c>
      <c r="O128" t="s">
        <v>18</v>
      </c>
      <c r="P128">
        <v>4</v>
      </c>
      <c r="Q128">
        <v>17241000</v>
      </c>
      <c r="R128" t="s">
        <v>123</v>
      </c>
      <c r="S128" s="12" t="str">
        <f t="shared" si="1"/>
        <v>197825-34 years</v>
      </c>
    </row>
    <row r="129" spans="11:19" x14ac:dyDescent="0.35">
      <c r="L129">
        <v>1978</v>
      </c>
      <c r="M129">
        <v>1978</v>
      </c>
      <c r="N129" t="s">
        <v>19</v>
      </c>
      <c r="O129" t="s">
        <v>20</v>
      </c>
      <c r="P129">
        <v>12</v>
      </c>
      <c r="Q129">
        <v>11943000</v>
      </c>
      <c r="R129" t="s">
        <v>129</v>
      </c>
      <c r="S129" s="12" t="str">
        <f t="shared" si="1"/>
        <v>197835-44 years</v>
      </c>
    </row>
    <row r="130" spans="11:19" x14ac:dyDescent="0.35">
      <c r="L130">
        <v>1978</v>
      </c>
      <c r="M130">
        <v>1978</v>
      </c>
      <c r="N130" t="s">
        <v>21</v>
      </c>
      <c r="O130" t="s">
        <v>22</v>
      </c>
      <c r="P130">
        <v>301</v>
      </c>
      <c r="Q130">
        <v>11172000</v>
      </c>
      <c r="R130">
        <v>2.7</v>
      </c>
      <c r="S130" s="12" t="str">
        <f t="shared" si="1"/>
        <v>197845-54 years</v>
      </c>
    </row>
    <row r="131" spans="11:19" x14ac:dyDescent="0.35">
      <c r="L131">
        <v>1978</v>
      </c>
      <c r="M131">
        <v>1978</v>
      </c>
      <c r="N131" t="s">
        <v>23</v>
      </c>
      <c r="O131" t="s">
        <v>24</v>
      </c>
      <c r="P131">
        <v>2201</v>
      </c>
      <c r="Q131">
        <v>9897000</v>
      </c>
      <c r="R131">
        <v>22.2</v>
      </c>
      <c r="S131" s="12" t="str">
        <f t="shared" ref="S131:S135" si="2">L131&amp;N131</f>
        <v>197855-64 years</v>
      </c>
    </row>
    <row r="132" spans="11:19" x14ac:dyDescent="0.35">
      <c r="L132">
        <v>1978</v>
      </c>
      <c r="M132">
        <v>1978</v>
      </c>
      <c r="N132" t="s">
        <v>25</v>
      </c>
      <c r="O132" t="s">
        <v>26</v>
      </c>
      <c r="P132">
        <v>6846</v>
      </c>
      <c r="Q132">
        <v>6496000</v>
      </c>
      <c r="R132">
        <v>105.4</v>
      </c>
      <c r="S132" s="12" t="str">
        <f t="shared" si="2"/>
        <v>197865-74 years</v>
      </c>
    </row>
    <row r="133" spans="11:19" x14ac:dyDescent="0.35">
      <c r="L133">
        <v>1978</v>
      </c>
      <c r="M133">
        <v>1978</v>
      </c>
      <c r="N133" t="s">
        <v>27</v>
      </c>
      <c r="O133" t="s">
        <v>28</v>
      </c>
      <c r="P133">
        <v>8560</v>
      </c>
      <c r="Q133">
        <v>2766000</v>
      </c>
      <c r="R133">
        <v>309.5</v>
      </c>
      <c r="S133" s="12" t="str">
        <f t="shared" si="2"/>
        <v>197875-84 years</v>
      </c>
    </row>
    <row r="134" spans="11:19" x14ac:dyDescent="0.35">
      <c r="L134">
        <v>1978</v>
      </c>
      <c r="M134">
        <v>1978</v>
      </c>
      <c r="N134" t="s">
        <v>29</v>
      </c>
      <c r="O134" t="s">
        <v>30</v>
      </c>
      <c r="P134">
        <v>3738</v>
      </c>
      <c r="Q134">
        <v>652000</v>
      </c>
      <c r="R134">
        <v>573.29999999999995</v>
      </c>
      <c r="S134" s="12" t="str">
        <f t="shared" si="2"/>
        <v>197885+ years</v>
      </c>
    </row>
    <row r="135" spans="11:19" x14ac:dyDescent="0.35">
      <c r="L135">
        <v>1978</v>
      </c>
      <c r="M135">
        <v>1978</v>
      </c>
      <c r="N135" t="s">
        <v>31</v>
      </c>
      <c r="O135" t="s">
        <v>32</v>
      </c>
      <c r="P135">
        <v>7</v>
      </c>
      <c r="Q135" t="s">
        <v>33</v>
      </c>
      <c r="R135" t="s">
        <v>33</v>
      </c>
      <c r="S135" s="12" t="str">
        <f t="shared" si="2"/>
        <v>1978Not Stated</v>
      </c>
    </row>
    <row r="136" spans="11:19" x14ac:dyDescent="0.35">
      <c r="K136" t="s">
        <v>34</v>
      </c>
    </row>
    <row r="137" spans="11:19" x14ac:dyDescent="0.35">
      <c r="K137" t="s">
        <v>139</v>
      </c>
    </row>
    <row r="138" spans="11:19" x14ac:dyDescent="0.35">
      <c r="K138" t="s">
        <v>36</v>
      </c>
    </row>
    <row r="139" spans="11:19" x14ac:dyDescent="0.35">
      <c r="K139" t="s">
        <v>250</v>
      </c>
    </row>
    <row r="140" spans="11:19" x14ac:dyDescent="0.35">
      <c r="K140" t="s">
        <v>274</v>
      </c>
    </row>
    <row r="141" spans="11:19" x14ac:dyDescent="0.35">
      <c r="K141" t="s">
        <v>271</v>
      </c>
    </row>
    <row r="142" spans="11:19" x14ac:dyDescent="0.35">
      <c r="K142" t="s">
        <v>39</v>
      </c>
    </row>
    <row r="143" spans="11:19" x14ac:dyDescent="0.35">
      <c r="K143" t="s">
        <v>40</v>
      </c>
    </row>
    <row r="144" spans="11:19" x14ac:dyDescent="0.35">
      <c r="K144" t="s">
        <v>41</v>
      </c>
    </row>
    <row r="145" spans="11:11" x14ac:dyDescent="0.35">
      <c r="K145" t="s">
        <v>42</v>
      </c>
    </row>
    <row r="146" spans="11:11" x14ac:dyDescent="0.35">
      <c r="K146" t="s">
        <v>34</v>
      </c>
    </row>
    <row r="147" spans="11:11" x14ac:dyDescent="0.35">
      <c r="K147" t="s">
        <v>104</v>
      </c>
    </row>
    <row r="148" spans="11:11" x14ac:dyDescent="0.35">
      <c r="K148" t="s">
        <v>34</v>
      </c>
    </row>
    <row r="149" spans="11:11" x14ac:dyDescent="0.35">
      <c r="K149" t="s">
        <v>278</v>
      </c>
    </row>
    <row r="150" spans="11:11" x14ac:dyDescent="0.35">
      <c r="K150" t="s">
        <v>34</v>
      </c>
    </row>
    <row r="151" spans="11:11" x14ac:dyDescent="0.35">
      <c r="K151" t="s">
        <v>106</v>
      </c>
    </row>
    <row r="152" spans="11:11" x14ac:dyDescent="0.35">
      <c r="K152" t="s">
        <v>142</v>
      </c>
    </row>
    <row r="153" spans="11:11" x14ac:dyDescent="0.35">
      <c r="K153" t="s">
        <v>279</v>
      </c>
    </row>
    <row r="154" spans="11:11" x14ac:dyDescent="0.35">
      <c r="K154" t="s">
        <v>34</v>
      </c>
    </row>
    <row r="155" spans="11:11" x14ac:dyDescent="0.35">
      <c r="K155" t="s">
        <v>50</v>
      </c>
    </row>
    <row r="156" spans="11:11" x14ac:dyDescent="0.35">
      <c r="K156" t="s">
        <v>51</v>
      </c>
    </row>
    <row r="157" spans="11:11" x14ac:dyDescent="0.35">
      <c r="K157" t="s">
        <v>34</v>
      </c>
    </row>
    <row r="158" spans="11:11" x14ac:dyDescent="0.35">
      <c r="K158" t="s">
        <v>52</v>
      </c>
    </row>
    <row r="159" spans="11:11" x14ac:dyDescent="0.35">
      <c r="K159" t="s">
        <v>144</v>
      </c>
    </row>
    <row r="160" spans="11:11" x14ac:dyDescent="0.35">
      <c r="K160" t="s">
        <v>145</v>
      </c>
    </row>
    <row r="161" spans="11:11" x14ac:dyDescent="0.35">
      <c r="K161" t="s">
        <v>146</v>
      </c>
    </row>
    <row r="162" spans="11:11" x14ac:dyDescent="0.35">
      <c r="K162" t="s">
        <v>153</v>
      </c>
    </row>
    <row r="163" spans="11:11" x14ac:dyDescent="0.35">
      <c r="K163" t="s">
        <v>134</v>
      </c>
    </row>
    <row r="164" spans="11:11" x14ac:dyDescent="0.35">
      <c r="K164" t="s">
        <v>154</v>
      </c>
    </row>
    <row r="165" spans="11:11" x14ac:dyDescent="0.35">
      <c r="K165" t="s">
        <v>150</v>
      </c>
    </row>
    <row r="166" spans="11:11" x14ac:dyDescent="0.35">
      <c r="K166" t="s">
        <v>137</v>
      </c>
    </row>
    <row r="167" spans="11:11" x14ac:dyDescent="0.35">
      <c r="K167" t="s">
        <v>68</v>
      </c>
    </row>
    <row r="168" spans="11:11" x14ac:dyDescent="0.35">
      <c r="K168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</vt:vector>
  </HeadingPairs>
  <TitlesOfParts>
    <vt:vector size="16" baseType="lpstr">
      <vt:lpstr>1968-1978</vt:lpstr>
      <vt:lpstr>1979-1998</vt:lpstr>
      <vt:lpstr>1999-2019</vt:lpstr>
      <vt:lpstr>2018-2023 provisional suicide</vt:lpstr>
      <vt:lpstr>2018-2022 provisional all-cause</vt:lpstr>
      <vt:lpstr>2018-2022 prostate</vt:lpstr>
      <vt:lpstr>1999-2019 prostate</vt:lpstr>
      <vt:lpstr>1979-1998 prostate</vt:lpstr>
      <vt:lpstr>1968-1978 prostate</vt:lpstr>
      <vt:lpstr>Graph Prep</vt:lpstr>
      <vt:lpstr>Documentation Information</vt:lpstr>
      <vt:lpstr>Death Rate Ratios - Sex Gap</vt:lpstr>
      <vt:lpstr>Sex Diff for Death Rates</vt:lpstr>
      <vt:lpstr>prostate cancer v suicide</vt:lpstr>
      <vt:lpstr>Suicide Rates for Men by Age</vt:lpstr>
      <vt:lpstr>Suicide rate snapshot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2021-11-10T22:51:27Z</dcterms:created>
  <dcterms:modified xsi:type="dcterms:W3CDTF">2023-11-21T22:29:22Z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{32087897-A11D-4407-AB28-639D01F0873B}</vt:lpwstr>
  </property>
</Properties>
</file>