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conning-my.sharepoint.com/personal/marypat_campbell_conning_com/Documents/Documents/STUMP writing/mortality/WONDER/Suicide/"/>
    </mc:Choice>
  </mc:AlternateContent>
  <xr:revisionPtr revIDLastSave="61" documentId="8_{113819EC-57C2-4E3D-97E6-B6DD4A2702FB}" xr6:coauthVersionLast="47" xr6:coauthVersionMax="47" xr10:uidLastSave="{28934097-82AF-44B6-9529-6090D7E8E68D}"/>
  <bookViews>
    <workbookView xWindow="-110" yWindow="-110" windowWidth="25820" windowHeight="14020" firstSheet="10" activeTab="10" xr2:uid="{00000000-000D-0000-FFFF-FFFF00000000}"/>
  </bookViews>
  <sheets>
    <sheet name="Compressed Mortality, 1968-1978" sheetId="1" state="hidden" r:id="rId1"/>
    <sheet name="Demo Split, 1968-1978" sheetId="2" state="hidden" r:id="rId2"/>
    <sheet name="Compressed Mortality, 1979-1998" sheetId="3" state="hidden" r:id="rId3"/>
    <sheet name="Demo Split, 1979-1998" sheetId="4" state="hidden" r:id="rId4"/>
    <sheet name="UCD, 1999-2020" sheetId="5" r:id="rId5"/>
    <sheet name="Provisional 2018-2021" sheetId="16" r:id="rId6"/>
    <sheet name="Demo Split, 1999-2020" sheetId="6" r:id="rId7"/>
    <sheet name="Provisional Demo Split 2018-202" sheetId="18" r:id="rId8"/>
    <sheet name="Total deaths demo split" sheetId="14" r:id="rId9"/>
    <sheet name="Data prep simple" sheetId="7" r:id="rId10"/>
    <sheet name="Data prep demo split" sheetId="8" r:id="rId11"/>
    <sheet name="High-level trend" sheetId="9" r:id="rId12"/>
    <sheet name="Recent trend" sheetId="17" state="hidden" r:id="rId13"/>
    <sheet name="Demographic Split" sheetId="11" r:id="rId14"/>
    <sheet name="Demographic Split Detail" sheetId="13" r:id="rId15"/>
    <sheet name="Snapshot demographic" sheetId="15" r:id="rId16"/>
  </sheets>
  <definedNames>
    <definedName name="_xlnm._FilterDatabase" localSheetId="1" hidden="1">'Demo Split, 1968-1978'!$A$1:$Q$67</definedName>
    <definedName name="_xlnm._FilterDatabase" localSheetId="3" hidden="1">'Demo Split, 1979-1998'!$A$1:$Q$121</definedName>
    <definedName name="_xlnm._FilterDatabase" localSheetId="6" hidden="1">'Demo Split, 1999-2020'!$A$1:$S$576</definedName>
    <definedName name="_xlnm._FilterDatabase" localSheetId="8" hidden="1">'Total deaths demo split'!$A$1:$M$529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2" i="8" l="1"/>
  <c r="L71" i="8"/>
  <c r="K72" i="8"/>
  <c r="K71" i="8"/>
  <c r="J72" i="8"/>
  <c r="J71" i="8"/>
  <c r="I72" i="8"/>
  <c r="I71" i="8"/>
  <c r="H72" i="8"/>
  <c r="H71" i="8"/>
  <c r="L65" i="8"/>
  <c r="L64" i="8"/>
  <c r="K65" i="8"/>
  <c r="K64" i="8"/>
  <c r="J65" i="8"/>
  <c r="J64" i="8"/>
  <c r="I65" i="8"/>
  <c r="I64" i="8"/>
  <c r="H65" i="8"/>
  <c r="H64" i="8"/>
  <c r="C59" i="8"/>
  <c r="D59" i="8"/>
  <c r="E59" i="8"/>
  <c r="F59" i="8"/>
  <c r="G59" i="8"/>
  <c r="H59" i="8"/>
  <c r="I59" i="8"/>
  <c r="J59" i="8"/>
  <c r="K59" i="8"/>
  <c r="L59" i="8"/>
  <c r="B59" i="8"/>
  <c r="C58" i="8"/>
  <c r="D58" i="8"/>
  <c r="E58" i="8"/>
  <c r="F58" i="8"/>
  <c r="G58" i="8"/>
  <c r="H58" i="8"/>
  <c r="I58" i="8"/>
  <c r="J58" i="8"/>
  <c r="K58" i="8"/>
  <c r="L58" i="8"/>
  <c r="B58" i="8"/>
  <c r="C57" i="8"/>
  <c r="D57" i="8"/>
  <c r="E57" i="8"/>
  <c r="F57" i="8"/>
  <c r="G57" i="8"/>
  <c r="H57" i="8"/>
  <c r="I57" i="8"/>
  <c r="J57" i="8"/>
  <c r="K57" i="8"/>
  <c r="L57" i="8"/>
  <c r="B57" i="8"/>
  <c r="I55" i="7"/>
  <c r="C64" i="8"/>
  <c r="C65" i="8"/>
  <c r="C66" i="8"/>
  <c r="C67" i="8"/>
  <c r="C68" i="8"/>
  <c r="C69" i="8"/>
  <c r="C70" i="8"/>
  <c r="C71" i="8"/>
  <c r="C72" i="8"/>
  <c r="C73" i="8"/>
  <c r="C63" i="8"/>
  <c r="D64" i="8"/>
  <c r="D65" i="8"/>
  <c r="D66" i="8"/>
  <c r="D67" i="8"/>
  <c r="D68" i="8"/>
  <c r="D69" i="8"/>
  <c r="D70" i="8"/>
  <c r="D71" i="8"/>
  <c r="D72" i="8"/>
  <c r="D73" i="8"/>
  <c r="D63" i="8"/>
  <c r="L55" i="8"/>
  <c r="K55" i="8"/>
  <c r="J55" i="8"/>
  <c r="I55" i="8"/>
  <c r="H55" i="8"/>
  <c r="G55" i="8"/>
  <c r="F55" i="8"/>
  <c r="E55" i="8"/>
  <c r="D55" i="8"/>
  <c r="C55" i="8"/>
  <c r="B55" i="8"/>
  <c r="F55" i="7"/>
  <c r="G55" i="7"/>
  <c r="E55" i="7"/>
  <c r="D55" i="7"/>
  <c r="C55" i="7"/>
  <c r="B55" i="7"/>
  <c r="T3" i="6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258" i="6"/>
  <c r="T259" i="6"/>
  <c r="T260" i="6"/>
  <c r="T261" i="6"/>
  <c r="T262" i="6"/>
  <c r="T263" i="6"/>
  <c r="T264" i="6"/>
  <c r="T265" i="6"/>
  <c r="T266" i="6"/>
  <c r="T267" i="6"/>
  <c r="T268" i="6"/>
  <c r="T269" i="6"/>
  <c r="T270" i="6"/>
  <c r="T271" i="6"/>
  <c r="T272" i="6"/>
  <c r="T273" i="6"/>
  <c r="T274" i="6"/>
  <c r="T275" i="6"/>
  <c r="T276" i="6"/>
  <c r="T277" i="6"/>
  <c r="T278" i="6"/>
  <c r="T279" i="6"/>
  <c r="T280" i="6"/>
  <c r="T281" i="6"/>
  <c r="T282" i="6"/>
  <c r="T283" i="6"/>
  <c r="T284" i="6"/>
  <c r="T285" i="6"/>
  <c r="T286" i="6"/>
  <c r="T287" i="6"/>
  <c r="T288" i="6"/>
  <c r="T289" i="6"/>
  <c r="T290" i="6"/>
  <c r="T291" i="6"/>
  <c r="T292" i="6"/>
  <c r="T293" i="6"/>
  <c r="T294" i="6"/>
  <c r="T295" i="6"/>
  <c r="T296" i="6"/>
  <c r="T297" i="6"/>
  <c r="T298" i="6"/>
  <c r="T299" i="6"/>
  <c r="T300" i="6"/>
  <c r="T301" i="6"/>
  <c r="T302" i="6"/>
  <c r="T303" i="6"/>
  <c r="T304" i="6"/>
  <c r="T305" i="6"/>
  <c r="T306" i="6"/>
  <c r="T307" i="6"/>
  <c r="T308" i="6"/>
  <c r="T309" i="6"/>
  <c r="T310" i="6"/>
  <c r="T311" i="6"/>
  <c r="T312" i="6"/>
  <c r="T313" i="6"/>
  <c r="T314" i="6"/>
  <c r="T315" i="6"/>
  <c r="T316" i="6"/>
  <c r="T317" i="6"/>
  <c r="T318" i="6"/>
  <c r="T319" i="6"/>
  <c r="T320" i="6"/>
  <c r="T321" i="6"/>
  <c r="T322" i="6"/>
  <c r="T323" i="6"/>
  <c r="T324" i="6"/>
  <c r="T325" i="6"/>
  <c r="T326" i="6"/>
  <c r="T327" i="6"/>
  <c r="T328" i="6"/>
  <c r="T329" i="6"/>
  <c r="T330" i="6"/>
  <c r="T331" i="6"/>
  <c r="T332" i="6"/>
  <c r="T333" i="6"/>
  <c r="T334" i="6"/>
  <c r="T335" i="6"/>
  <c r="T336" i="6"/>
  <c r="T337" i="6"/>
  <c r="T338" i="6"/>
  <c r="T339" i="6"/>
  <c r="T340" i="6"/>
  <c r="T341" i="6"/>
  <c r="T342" i="6"/>
  <c r="T343" i="6"/>
  <c r="T344" i="6"/>
  <c r="T345" i="6"/>
  <c r="T346" i="6"/>
  <c r="T347" i="6"/>
  <c r="T348" i="6"/>
  <c r="T349" i="6"/>
  <c r="T350" i="6"/>
  <c r="T351" i="6"/>
  <c r="T352" i="6"/>
  <c r="T353" i="6"/>
  <c r="T354" i="6"/>
  <c r="T355" i="6"/>
  <c r="T356" i="6"/>
  <c r="T357" i="6"/>
  <c r="T358" i="6"/>
  <c r="T359" i="6"/>
  <c r="T360" i="6"/>
  <c r="T361" i="6"/>
  <c r="T362" i="6"/>
  <c r="T363" i="6"/>
  <c r="T364" i="6"/>
  <c r="T365" i="6"/>
  <c r="T366" i="6"/>
  <c r="T367" i="6"/>
  <c r="T368" i="6"/>
  <c r="T369" i="6"/>
  <c r="T370" i="6"/>
  <c r="T371" i="6"/>
  <c r="T372" i="6"/>
  <c r="T373" i="6"/>
  <c r="T374" i="6"/>
  <c r="T375" i="6"/>
  <c r="T376" i="6"/>
  <c r="T377" i="6"/>
  <c r="T378" i="6"/>
  <c r="T379" i="6"/>
  <c r="T380" i="6"/>
  <c r="T381" i="6"/>
  <c r="T382" i="6"/>
  <c r="T383" i="6"/>
  <c r="T384" i="6"/>
  <c r="T385" i="6"/>
  <c r="T386" i="6"/>
  <c r="T387" i="6"/>
  <c r="T388" i="6"/>
  <c r="T389" i="6"/>
  <c r="T390" i="6"/>
  <c r="T391" i="6"/>
  <c r="T392" i="6"/>
  <c r="T393" i="6"/>
  <c r="T394" i="6"/>
  <c r="T395" i="6"/>
  <c r="T396" i="6"/>
  <c r="T397" i="6"/>
  <c r="T398" i="6"/>
  <c r="T399" i="6"/>
  <c r="T400" i="6"/>
  <c r="T401" i="6"/>
  <c r="T402" i="6"/>
  <c r="T403" i="6"/>
  <c r="T404" i="6"/>
  <c r="T405" i="6"/>
  <c r="T406" i="6"/>
  <c r="T407" i="6"/>
  <c r="T408" i="6"/>
  <c r="T409" i="6"/>
  <c r="T410" i="6"/>
  <c r="T411" i="6"/>
  <c r="T412" i="6"/>
  <c r="T413" i="6"/>
  <c r="T414" i="6"/>
  <c r="T415" i="6"/>
  <c r="T416" i="6"/>
  <c r="T417" i="6"/>
  <c r="T418" i="6"/>
  <c r="T419" i="6"/>
  <c r="T420" i="6"/>
  <c r="T421" i="6"/>
  <c r="T422" i="6"/>
  <c r="T423" i="6"/>
  <c r="T424" i="6"/>
  <c r="T425" i="6"/>
  <c r="T426" i="6"/>
  <c r="T427" i="6"/>
  <c r="T428" i="6"/>
  <c r="T429" i="6"/>
  <c r="T430" i="6"/>
  <c r="T431" i="6"/>
  <c r="T432" i="6"/>
  <c r="T433" i="6"/>
  <c r="T434" i="6"/>
  <c r="T435" i="6"/>
  <c r="T436" i="6"/>
  <c r="T437" i="6"/>
  <c r="T438" i="6"/>
  <c r="T439" i="6"/>
  <c r="T440" i="6"/>
  <c r="T441" i="6"/>
  <c r="T442" i="6"/>
  <c r="T443" i="6"/>
  <c r="T444" i="6"/>
  <c r="T445" i="6"/>
  <c r="T446" i="6"/>
  <c r="T447" i="6"/>
  <c r="T448" i="6"/>
  <c r="T449" i="6"/>
  <c r="T450" i="6"/>
  <c r="T451" i="6"/>
  <c r="T452" i="6"/>
  <c r="T453" i="6"/>
  <c r="T454" i="6"/>
  <c r="T455" i="6"/>
  <c r="T456" i="6"/>
  <c r="T457" i="6"/>
  <c r="T458" i="6"/>
  <c r="T459" i="6"/>
  <c r="T460" i="6"/>
  <c r="T461" i="6"/>
  <c r="T462" i="6"/>
  <c r="T463" i="6"/>
  <c r="T464" i="6"/>
  <c r="T465" i="6"/>
  <c r="T466" i="6"/>
  <c r="T467" i="6"/>
  <c r="T468" i="6"/>
  <c r="T469" i="6"/>
  <c r="T470" i="6"/>
  <c r="T471" i="6"/>
  <c r="T472" i="6"/>
  <c r="T473" i="6"/>
  <c r="T474" i="6"/>
  <c r="T475" i="6"/>
  <c r="T476" i="6"/>
  <c r="T477" i="6"/>
  <c r="T478" i="6"/>
  <c r="T479" i="6"/>
  <c r="T480" i="6"/>
  <c r="T481" i="6"/>
  <c r="T482" i="6"/>
  <c r="T483" i="6"/>
  <c r="T484" i="6"/>
  <c r="T485" i="6"/>
  <c r="T486" i="6"/>
  <c r="T487" i="6"/>
  <c r="T488" i="6"/>
  <c r="T489" i="6"/>
  <c r="T490" i="6"/>
  <c r="T491" i="6"/>
  <c r="T492" i="6"/>
  <c r="T493" i="6"/>
  <c r="T494" i="6"/>
  <c r="T495" i="6"/>
  <c r="T496" i="6"/>
  <c r="T497" i="6"/>
  <c r="T498" i="6"/>
  <c r="T499" i="6"/>
  <c r="T500" i="6"/>
  <c r="T501" i="6"/>
  <c r="T502" i="6"/>
  <c r="T503" i="6"/>
  <c r="T504" i="6"/>
  <c r="T505" i="6"/>
  <c r="T506" i="6"/>
  <c r="T507" i="6"/>
  <c r="T508" i="6"/>
  <c r="T509" i="6"/>
  <c r="T510" i="6"/>
  <c r="T511" i="6"/>
  <c r="T512" i="6"/>
  <c r="T513" i="6"/>
  <c r="T514" i="6"/>
  <c r="T515" i="6"/>
  <c r="T516" i="6"/>
  <c r="T517" i="6"/>
  <c r="T518" i="6"/>
  <c r="T519" i="6"/>
  <c r="T520" i="6"/>
  <c r="T521" i="6"/>
  <c r="T522" i="6"/>
  <c r="T523" i="6"/>
  <c r="T524" i="6"/>
  <c r="T525" i="6"/>
  <c r="T526" i="6"/>
  <c r="T527" i="6"/>
  <c r="T528" i="6"/>
  <c r="T529" i="6"/>
  <c r="T530" i="6"/>
  <c r="T531" i="6"/>
  <c r="T532" i="6"/>
  <c r="T533" i="6"/>
  <c r="T534" i="6"/>
  <c r="T535" i="6"/>
  <c r="T536" i="6"/>
  <c r="T537" i="6"/>
  <c r="T538" i="6"/>
  <c r="T539" i="6"/>
  <c r="T540" i="6"/>
  <c r="T541" i="6"/>
  <c r="T542" i="6"/>
  <c r="T543" i="6"/>
  <c r="T544" i="6"/>
  <c r="T545" i="6"/>
  <c r="T546" i="6"/>
  <c r="T547" i="6"/>
  <c r="T548" i="6"/>
  <c r="T549" i="6"/>
  <c r="T550" i="6"/>
  <c r="T551" i="6"/>
  <c r="T552" i="6"/>
  <c r="T553" i="6"/>
  <c r="T554" i="6"/>
  <c r="T555" i="6"/>
  <c r="T556" i="6"/>
  <c r="T557" i="6"/>
  <c r="T558" i="6"/>
  <c r="T559" i="6"/>
  <c r="T560" i="6"/>
  <c r="T561" i="6"/>
  <c r="T562" i="6"/>
  <c r="T563" i="6"/>
  <c r="T564" i="6"/>
  <c r="T565" i="6"/>
  <c r="T566" i="6"/>
  <c r="T567" i="6"/>
  <c r="T568" i="6"/>
  <c r="T569" i="6"/>
  <c r="T570" i="6"/>
  <c r="T571" i="6"/>
  <c r="T572" i="6"/>
  <c r="T573" i="6"/>
  <c r="T574" i="6"/>
  <c r="T575" i="6"/>
  <c r="T576" i="6"/>
  <c r="N3" i="14"/>
  <c r="O3" i="14" s="1"/>
  <c r="P3" i="14" s="1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N79" i="14"/>
  <c r="N80" i="14"/>
  <c r="N81" i="14"/>
  <c r="N82" i="14"/>
  <c r="N83" i="14"/>
  <c r="N84" i="14"/>
  <c r="N85" i="14"/>
  <c r="N86" i="14"/>
  <c r="N87" i="14"/>
  <c r="N88" i="14"/>
  <c r="N89" i="14"/>
  <c r="N90" i="14"/>
  <c r="N91" i="14"/>
  <c r="N92" i="14"/>
  <c r="N93" i="14"/>
  <c r="N94" i="14"/>
  <c r="N95" i="14"/>
  <c r="N96" i="14"/>
  <c r="N97" i="14"/>
  <c r="N98" i="14"/>
  <c r="N99" i="14"/>
  <c r="N100" i="14"/>
  <c r="N101" i="14"/>
  <c r="N102" i="14"/>
  <c r="N103" i="14"/>
  <c r="N104" i="14"/>
  <c r="N105" i="14"/>
  <c r="N106" i="14"/>
  <c r="N107" i="14"/>
  <c r="N108" i="14"/>
  <c r="N109" i="14"/>
  <c r="N110" i="14"/>
  <c r="N111" i="14"/>
  <c r="N112" i="14"/>
  <c r="N113" i="14"/>
  <c r="N114" i="14"/>
  <c r="N115" i="14"/>
  <c r="N116" i="14"/>
  <c r="N117" i="14"/>
  <c r="N118" i="14"/>
  <c r="N119" i="14"/>
  <c r="N120" i="14"/>
  <c r="N121" i="14"/>
  <c r="N122" i="14"/>
  <c r="N123" i="14"/>
  <c r="N124" i="14"/>
  <c r="N125" i="14"/>
  <c r="N126" i="14"/>
  <c r="N127" i="14"/>
  <c r="N128" i="14"/>
  <c r="N129" i="14"/>
  <c r="N130" i="14"/>
  <c r="N131" i="14"/>
  <c r="N132" i="14"/>
  <c r="N133" i="14"/>
  <c r="N134" i="14"/>
  <c r="N135" i="14"/>
  <c r="N136" i="14"/>
  <c r="N137" i="14"/>
  <c r="N138" i="14"/>
  <c r="N139" i="14"/>
  <c r="N140" i="14"/>
  <c r="N141" i="14"/>
  <c r="N142" i="14"/>
  <c r="N143" i="14"/>
  <c r="N144" i="14"/>
  <c r="N145" i="14"/>
  <c r="N146" i="14"/>
  <c r="N147" i="14"/>
  <c r="N148" i="14"/>
  <c r="O148" i="14" s="1"/>
  <c r="P148" i="14" s="1"/>
  <c r="N149" i="14"/>
  <c r="N150" i="14"/>
  <c r="N151" i="14"/>
  <c r="N152" i="14"/>
  <c r="N153" i="14"/>
  <c r="N154" i="14"/>
  <c r="N155" i="14"/>
  <c r="N156" i="14"/>
  <c r="N157" i="14"/>
  <c r="N158" i="14"/>
  <c r="O158" i="14" s="1"/>
  <c r="P158" i="14" s="1"/>
  <c r="N159" i="14"/>
  <c r="N160" i="14"/>
  <c r="N161" i="14"/>
  <c r="N162" i="14"/>
  <c r="N163" i="14"/>
  <c r="N164" i="14"/>
  <c r="N165" i="14"/>
  <c r="N166" i="14"/>
  <c r="N167" i="14"/>
  <c r="N168" i="14"/>
  <c r="N169" i="14"/>
  <c r="N170" i="14"/>
  <c r="N171" i="14"/>
  <c r="N172" i="14"/>
  <c r="N173" i="14"/>
  <c r="N174" i="14"/>
  <c r="O174" i="14" s="1"/>
  <c r="P174" i="14" s="1"/>
  <c r="N175" i="14"/>
  <c r="N176" i="14"/>
  <c r="N177" i="14"/>
  <c r="N178" i="14"/>
  <c r="N179" i="14"/>
  <c r="N180" i="14"/>
  <c r="N181" i="14"/>
  <c r="N182" i="14"/>
  <c r="O182" i="14" s="1"/>
  <c r="P182" i="14" s="1"/>
  <c r="N183" i="14"/>
  <c r="N184" i="14"/>
  <c r="N185" i="14"/>
  <c r="N186" i="14"/>
  <c r="N187" i="14"/>
  <c r="N188" i="14"/>
  <c r="N189" i="14"/>
  <c r="N190" i="14"/>
  <c r="O190" i="14" s="1"/>
  <c r="P190" i="14" s="1"/>
  <c r="N191" i="14"/>
  <c r="N192" i="14"/>
  <c r="N193" i="14"/>
  <c r="N194" i="14"/>
  <c r="N195" i="14"/>
  <c r="N196" i="14"/>
  <c r="N197" i="14"/>
  <c r="N198" i="14"/>
  <c r="O198" i="14" s="1"/>
  <c r="P198" i="14" s="1"/>
  <c r="N199" i="14"/>
  <c r="N200" i="14"/>
  <c r="N201" i="14"/>
  <c r="N202" i="14"/>
  <c r="N203" i="14"/>
  <c r="N204" i="14"/>
  <c r="N205" i="14"/>
  <c r="N206" i="14"/>
  <c r="O206" i="14" s="1"/>
  <c r="P206" i="14" s="1"/>
  <c r="N207" i="14"/>
  <c r="N208" i="14"/>
  <c r="N209" i="14"/>
  <c r="N210" i="14"/>
  <c r="N211" i="14"/>
  <c r="N212" i="14"/>
  <c r="N213" i="14"/>
  <c r="N214" i="14"/>
  <c r="O214" i="14" s="1"/>
  <c r="P214" i="14" s="1"/>
  <c r="N215" i="14"/>
  <c r="N216" i="14"/>
  <c r="N217" i="14"/>
  <c r="N218" i="14"/>
  <c r="N219" i="14"/>
  <c r="N220" i="14"/>
  <c r="N221" i="14"/>
  <c r="N222" i="14"/>
  <c r="O222" i="14" s="1"/>
  <c r="P222" i="14" s="1"/>
  <c r="N223" i="14"/>
  <c r="N224" i="14"/>
  <c r="N225" i="14"/>
  <c r="N226" i="14"/>
  <c r="N227" i="14"/>
  <c r="N228" i="14"/>
  <c r="N229" i="14"/>
  <c r="N230" i="14"/>
  <c r="N231" i="14"/>
  <c r="N232" i="14"/>
  <c r="N233" i="14"/>
  <c r="N234" i="14"/>
  <c r="N235" i="14"/>
  <c r="N236" i="14"/>
  <c r="N237" i="14"/>
  <c r="N238" i="14"/>
  <c r="O238" i="14" s="1"/>
  <c r="P238" i="14" s="1"/>
  <c r="N239" i="14"/>
  <c r="N240" i="14"/>
  <c r="N241" i="14"/>
  <c r="N242" i="14"/>
  <c r="N243" i="14"/>
  <c r="N244" i="14"/>
  <c r="N245" i="14"/>
  <c r="N246" i="14"/>
  <c r="O246" i="14" s="1"/>
  <c r="P246" i="14" s="1"/>
  <c r="N247" i="14"/>
  <c r="N248" i="14"/>
  <c r="N249" i="14"/>
  <c r="N250" i="14"/>
  <c r="N251" i="14"/>
  <c r="N252" i="14"/>
  <c r="N253" i="14"/>
  <c r="N254" i="14"/>
  <c r="O254" i="14" s="1"/>
  <c r="P254" i="14" s="1"/>
  <c r="N255" i="14"/>
  <c r="N256" i="14"/>
  <c r="N257" i="14"/>
  <c r="N258" i="14"/>
  <c r="N259" i="14"/>
  <c r="N260" i="14"/>
  <c r="N261" i="14"/>
  <c r="N262" i="14"/>
  <c r="O262" i="14" s="1"/>
  <c r="P262" i="14" s="1"/>
  <c r="N263" i="14"/>
  <c r="N264" i="14"/>
  <c r="N265" i="14"/>
  <c r="N266" i="14"/>
  <c r="N267" i="14"/>
  <c r="N268" i="14"/>
  <c r="N269" i="14"/>
  <c r="N270" i="14"/>
  <c r="O270" i="14" s="1"/>
  <c r="P270" i="14" s="1"/>
  <c r="N271" i="14"/>
  <c r="N272" i="14"/>
  <c r="N273" i="14"/>
  <c r="N274" i="14"/>
  <c r="N275" i="14"/>
  <c r="N276" i="14"/>
  <c r="N277" i="14"/>
  <c r="N278" i="14"/>
  <c r="O278" i="14" s="1"/>
  <c r="P278" i="14" s="1"/>
  <c r="N279" i="14"/>
  <c r="N280" i="14"/>
  <c r="N281" i="14"/>
  <c r="N282" i="14"/>
  <c r="N283" i="14"/>
  <c r="N284" i="14"/>
  <c r="N285" i="14"/>
  <c r="N286" i="14"/>
  <c r="O286" i="14" s="1"/>
  <c r="P286" i="14" s="1"/>
  <c r="N287" i="14"/>
  <c r="N288" i="14"/>
  <c r="N289" i="14"/>
  <c r="N290" i="14"/>
  <c r="N291" i="14"/>
  <c r="N292" i="14"/>
  <c r="N293" i="14"/>
  <c r="N294" i="14"/>
  <c r="N295" i="14"/>
  <c r="N296" i="14"/>
  <c r="N297" i="14"/>
  <c r="N298" i="14"/>
  <c r="N299" i="14"/>
  <c r="N300" i="14"/>
  <c r="N301" i="14"/>
  <c r="N302" i="14"/>
  <c r="O302" i="14" s="1"/>
  <c r="P302" i="14" s="1"/>
  <c r="N303" i="14"/>
  <c r="N304" i="14"/>
  <c r="N305" i="14"/>
  <c r="N306" i="14"/>
  <c r="N307" i="14"/>
  <c r="N308" i="14"/>
  <c r="N309" i="14"/>
  <c r="N310" i="14"/>
  <c r="O310" i="14" s="1"/>
  <c r="P310" i="14" s="1"/>
  <c r="N311" i="14"/>
  <c r="N312" i="14"/>
  <c r="N313" i="14"/>
  <c r="N314" i="14"/>
  <c r="N315" i="14"/>
  <c r="N316" i="14"/>
  <c r="N317" i="14"/>
  <c r="N318" i="14"/>
  <c r="O318" i="14" s="1"/>
  <c r="P318" i="14" s="1"/>
  <c r="N319" i="14"/>
  <c r="N320" i="14"/>
  <c r="N321" i="14"/>
  <c r="N322" i="14"/>
  <c r="N323" i="14"/>
  <c r="N324" i="14"/>
  <c r="N325" i="14"/>
  <c r="N326" i="14"/>
  <c r="O326" i="14" s="1"/>
  <c r="P326" i="14" s="1"/>
  <c r="N327" i="14"/>
  <c r="N328" i="14"/>
  <c r="N329" i="14"/>
  <c r="N330" i="14"/>
  <c r="N331" i="14"/>
  <c r="N332" i="14"/>
  <c r="N333" i="14"/>
  <c r="N334" i="14"/>
  <c r="O334" i="14" s="1"/>
  <c r="P334" i="14" s="1"/>
  <c r="N335" i="14"/>
  <c r="N336" i="14"/>
  <c r="N337" i="14"/>
  <c r="N338" i="14"/>
  <c r="N339" i="14"/>
  <c r="N340" i="14"/>
  <c r="N341" i="14"/>
  <c r="N342" i="14"/>
  <c r="O342" i="14" s="1"/>
  <c r="P342" i="14" s="1"/>
  <c r="N343" i="14"/>
  <c r="N344" i="14"/>
  <c r="N345" i="14"/>
  <c r="N346" i="14"/>
  <c r="N347" i="14"/>
  <c r="N348" i="14"/>
  <c r="N349" i="14"/>
  <c r="N350" i="14"/>
  <c r="O350" i="14" s="1"/>
  <c r="P350" i="14" s="1"/>
  <c r="N351" i="14"/>
  <c r="N352" i="14"/>
  <c r="N353" i="14"/>
  <c r="N354" i="14"/>
  <c r="N355" i="14"/>
  <c r="N356" i="14"/>
  <c r="N357" i="14"/>
  <c r="N358" i="14"/>
  <c r="N359" i="14"/>
  <c r="N360" i="14"/>
  <c r="N361" i="14"/>
  <c r="N362" i="14"/>
  <c r="N363" i="14"/>
  <c r="N364" i="14"/>
  <c r="N365" i="14"/>
  <c r="N366" i="14"/>
  <c r="O366" i="14" s="1"/>
  <c r="P366" i="14" s="1"/>
  <c r="N367" i="14"/>
  <c r="N368" i="14"/>
  <c r="N369" i="14"/>
  <c r="N370" i="14"/>
  <c r="N371" i="14"/>
  <c r="N372" i="14"/>
  <c r="N373" i="14"/>
  <c r="N374" i="14"/>
  <c r="O374" i="14" s="1"/>
  <c r="P374" i="14" s="1"/>
  <c r="N375" i="14"/>
  <c r="O375" i="14" s="1"/>
  <c r="P375" i="14" s="1"/>
  <c r="N376" i="14"/>
  <c r="N377" i="14"/>
  <c r="N378" i="14"/>
  <c r="N379" i="14"/>
  <c r="N380" i="14"/>
  <c r="N381" i="14"/>
  <c r="N382" i="14"/>
  <c r="O382" i="14" s="1"/>
  <c r="P382" i="14" s="1"/>
  <c r="N383" i="14"/>
  <c r="O383" i="14" s="1"/>
  <c r="P383" i="14" s="1"/>
  <c r="N384" i="14"/>
  <c r="N385" i="14"/>
  <c r="N386" i="14"/>
  <c r="N387" i="14"/>
  <c r="N388" i="14"/>
  <c r="N389" i="14"/>
  <c r="N390" i="14"/>
  <c r="O390" i="14" s="1"/>
  <c r="P390" i="14" s="1"/>
  <c r="N391" i="14"/>
  <c r="O391" i="14" s="1"/>
  <c r="P391" i="14" s="1"/>
  <c r="N392" i="14"/>
  <c r="N393" i="14"/>
  <c r="N394" i="14"/>
  <c r="N395" i="14"/>
  <c r="N396" i="14"/>
  <c r="N397" i="14"/>
  <c r="N398" i="14"/>
  <c r="O398" i="14" s="1"/>
  <c r="P398" i="14" s="1"/>
  <c r="N399" i="14"/>
  <c r="O399" i="14" s="1"/>
  <c r="P399" i="14" s="1"/>
  <c r="N400" i="14"/>
  <c r="N401" i="14"/>
  <c r="N402" i="14"/>
  <c r="N403" i="14"/>
  <c r="N404" i="14"/>
  <c r="N405" i="14"/>
  <c r="N406" i="14"/>
  <c r="O406" i="14" s="1"/>
  <c r="P406" i="14" s="1"/>
  <c r="N407" i="14"/>
  <c r="O407" i="14" s="1"/>
  <c r="P407" i="14" s="1"/>
  <c r="N408" i="14"/>
  <c r="N409" i="14"/>
  <c r="N410" i="14"/>
  <c r="N411" i="14"/>
  <c r="N412" i="14"/>
  <c r="N413" i="14"/>
  <c r="N414" i="14"/>
  <c r="O414" i="14" s="1"/>
  <c r="P414" i="14" s="1"/>
  <c r="N415" i="14"/>
  <c r="O415" i="14" s="1"/>
  <c r="P415" i="14" s="1"/>
  <c r="N416" i="14"/>
  <c r="N417" i="14"/>
  <c r="N418" i="14"/>
  <c r="N419" i="14"/>
  <c r="N420" i="14"/>
  <c r="N421" i="14"/>
  <c r="N422" i="14"/>
  <c r="N423" i="14"/>
  <c r="O423" i="14" s="1"/>
  <c r="P423" i="14" s="1"/>
  <c r="N424" i="14"/>
  <c r="N425" i="14"/>
  <c r="N426" i="14"/>
  <c r="N427" i="14"/>
  <c r="N428" i="14"/>
  <c r="N429" i="14"/>
  <c r="N430" i="14"/>
  <c r="O430" i="14" s="1"/>
  <c r="P430" i="14" s="1"/>
  <c r="N431" i="14"/>
  <c r="O431" i="14" s="1"/>
  <c r="P431" i="14" s="1"/>
  <c r="N432" i="14"/>
  <c r="N433" i="14"/>
  <c r="N434" i="14"/>
  <c r="N435" i="14"/>
  <c r="N436" i="14"/>
  <c r="N437" i="14"/>
  <c r="N438" i="14"/>
  <c r="O438" i="14" s="1"/>
  <c r="P438" i="14" s="1"/>
  <c r="N439" i="14"/>
  <c r="O439" i="14" s="1"/>
  <c r="P439" i="14" s="1"/>
  <c r="N440" i="14"/>
  <c r="N441" i="14"/>
  <c r="N442" i="14"/>
  <c r="N443" i="14"/>
  <c r="N444" i="14"/>
  <c r="N445" i="14"/>
  <c r="N446" i="14"/>
  <c r="O446" i="14" s="1"/>
  <c r="P446" i="14" s="1"/>
  <c r="N447" i="14"/>
  <c r="O447" i="14" s="1"/>
  <c r="P447" i="14" s="1"/>
  <c r="N448" i="14"/>
  <c r="N449" i="14"/>
  <c r="N450" i="14"/>
  <c r="N451" i="14"/>
  <c r="N452" i="14"/>
  <c r="N453" i="14"/>
  <c r="N454" i="14"/>
  <c r="O454" i="14" s="1"/>
  <c r="P454" i="14" s="1"/>
  <c r="N455" i="14"/>
  <c r="O455" i="14" s="1"/>
  <c r="P455" i="14" s="1"/>
  <c r="N456" i="14"/>
  <c r="N457" i="14"/>
  <c r="N458" i="14"/>
  <c r="N459" i="14"/>
  <c r="N460" i="14"/>
  <c r="N461" i="14"/>
  <c r="N462" i="14"/>
  <c r="O462" i="14" s="1"/>
  <c r="P462" i="14" s="1"/>
  <c r="N463" i="14"/>
  <c r="O463" i="14" s="1"/>
  <c r="P463" i="14" s="1"/>
  <c r="N464" i="14"/>
  <c r="N465" i="14"/>
  <c r="N466" i="14"/>
  <c r="N467" i="14"/>
  <c r="N468" i="14"/>
  <c r="N469" i="14"/>
  <c r="N470" i="14"/>
  <c r="O470" i="14" s="1"/>
  <c r="P470" i="14" s="1"/>
  <c r="N471" i="14"/>
  <c r="O471" i="14" s="1"/>
  <c r="P471" i="14" s="1"/>
  <c r="N472" i="14"/>
  <c r="N473" i="14"/>
  <c r="N474" i="14"/>
  <c r="N475" i="14"/>
  <c r="N476" i="14"/>
  <c r="N477" i="14"/>
  <c r="N478" i="14"/>
  <c r="O478" i="14" s="1"/>
  <c r="P478" i="14" s="1"/>
  <c r="N479" i="14"/>
  <c r="O479" i="14" s="1"/>
  <c r="P479" i="14" s="1"/>
  <c r="N480" i="14"/>
  <c r="N481" i="14"/>
  <c r="N482" i="14"/>
  <c r="N483" i="14"/>
  <c r="N484" i="14"/>
  <c r="N485" i="14"/>
  <c r="N486" i="14"/>
  <c r="N487" i="14"/>
  <c r="O487" i="14" s="1"/>
  <c r="P487" i="14" s="1"/>
  <c r="N488" i="14"/>
  <c r="N489" i="14"/>
  <c r="N490" i="14"/>
  <c r="N491" i="14"/>
  <c r="N492" i="14"/>
  <c r="N493" i="14"/>
  <c r="N494" i="14"/>
  <c r="O494" i="14" s="1"/>
  <c r="P494" i="14" s="1"/>
  <c r="N495" i="14"/>
  <c r="O495" i="14" s="1"/>
  <c r="P495" i="14" s="1"/>
  <c r="N496" i="14"/>
  <c r="N497" i="14"/>
  <c r="N498" i="14"/>
  <c r="N499" i="14"/>
  <c r="N500" i="14"/>
  <c r="N501" i="14"/>
  <c r="N502" i="14"/>
  <c r="O502" i="14" s="1"/>
  <c r="P502" i="14" s="1"/>
  <c r="N503" i="14"/>
  <c r="O503" i="14" s="1"/>
  <c r="P503" i="14" s="1"/>
  <c r="N504" i="14"/>
  <c r="N505" i="14"/>
  <c r="N506" i="14"/>
  <c r="N507" i="14"/>
  <c r="N508" i="14"/>
  <c r="N509" i="14"/>
  <c r="N510" i="14"/>
  <c r="O510" i="14" s="1"/>
  <c r="P510" i="14" s="1"/>
  <c r="N511" i="14"/>
  <c r="O511" i="14" s="1"/>
  <c r="P511" i="14" s="1"/>
  <c r="N512" i="14"/>
  <c r="N513" i="14"/>
  <c r="N514" i="14"/>
  <c r="N515" i="14"/>
  <c r="N516" i="14"/>
  <c r="N517" i="14"/>
  <c r="N518" i="14"/>
  <c r="O518" i="14" s="1"/>
  <c r="P518" i="14" s="1"/>
  <c r="N519" i="14"/>
  <c r="O519" i="14" s="1"/>
  <c r="P519" i="14" s="1"/>
  <c r="N520" i="14"/>
  <c r="N521" i="14"/>
  <c r="N522" i="14"/>
  <c r="N523" i="14"/>
  <c r="O523" i="14" s="1"/>
  <c r="P523" i="14" s="1"/>
  <c r="N524" i="14"/>
  <c r="N525" i="14"/>
  <c r="N526" i="14"/>
  <c r="O526" i="14" s="1"/>
  <c r="P526" i="14" s="1"/>
  <c r="N527" i="14"/>
  <c r="O527" i="14" s="1"/>
  <c r="P527" i="14" s="1"/>
  <c r="N528" i="14"/>
  <c r="N529" i="14"/>
  <c r="N2" i="14"/>
  <c r="T2" i="6"/>
  <c r="O112" i="14" s="1"/>
  <c r="P112" i="14" s="1"/>
  <c r="O367" i="14" l="1"/>
  <c r="P367" i="14" s="1"/>
  <c r="O343" i="14"/>
  <c r="P343" i="14" s="1"/>
  <c r="O319" i="14"/>
  <c r="P319" i="14" s="1"/>
  <c r="O295" i="14"/>
  <c r="P295" i="14" s="1"/>
  <c r="O271" i="14"/>
  <c r="P271" i="14" s="1"/>
  <c r="O247" i="14"/>
  <c r="P247" i="14" s="1"/>
  <c r="O223" i="14"/>
  <c r="P223" i="14" s="1"/>
  <c r="O215" i="14"/>
  <c r="P215" i="14" s="1"/>
  <c r="O191" i="14"/>
  <c r="P191" i="14" s="1"/>
  <c r="O183" i="14"/>
  <c r="P183" i="14" s="1"/>
  <c r="O175" i="14"/>
  <c r="P175" i="14" s="1"/>
  <c r="O167" i="14"/>
  <c r="P167" i="14" s="1"/>
  <c r="O159" i="14"/>
  <c r="P159" i="14" s="1"/>
  <c r="O151" i="14"/>
  <c r="P151" i="14" s="1"/>
  <c r="O143" i="14"/>
  <c r="P143" i="14" s="1"/>
  <c r="O135" i="14"/>
  <c r="P135" i="14" s="1"/>
  <c r="O127" i="14"/>
  <c r="P127" i="14" s="1"/>
  <c r="O119" i="14"/>
  <c r="P119" i="14" s="1"/>
  <c r="O111" i="14"/>
  <c r="P111" i="14" s="1"/>
  <c r="O103" i="14"/>
  <c r="P103" i="14" s="1"/>
  <c r="O95" i="14"/>
  <c r="P95" i="14" s="1"/>
  <c r="O87" i="14"/>
  <c r="P87" i="14" s="1"/>
  <c r="O79" i="14"/>
  <c r="P79" i="14" s="1"/>
  <c r="O71" i="14"/>
  <c r="P71" i="14" s="1"/>
  <c r="O550" i="14"/>
  <c r="O486" i="14"/>
  <c r="P486" i="14" s="1"/>
  <c r="O422" i="14"/>
  <c r="P422" i="14" s="1"/>
  <c r="O358" i="14"/>
  <c r="P358" i="14" s="1"/>
  <c r="O294" i="14"/>
  <c r="P294" i="14" s="1"/>
  <c r="O230" i="14"/>
  <c r="P230" i="14" s="1"/>
  <c r="O166" i="14"/>
  <c r="P166" i="14" s="1"/>
  <c r="O150" i="14"/>
  <c r="P150" i="14" s="1"/>
  <c r="O142" i="14"/>
  <c r="P142" i="14" s="1"/>
  <c r="O134" i="14"/>
  <c r="P134" i="14" s="1"/>
  <c r="O126" i="14"/>
  <c r="P126" i="14" s="1"/>
  <c r="O118" i="14"/>
  <c r="P118" i="14" s="1"/>
  <c r="O110" i="14"/>
  <c r="P110" i="14" s="1"/>
  <c r="O102" i="14"/>
  <c r="P102" i="14" s="1"/>
  <c r="O94" i="14"/>
  <c r="P94" i="14" s="1"/>
  <c r="O86" i="14"/>
  <c r="P86" i="14" s="1"/>
  <c r="O78" i="14"/>
  <c r="P78" i="14" s="1"/>
  <c r="O70" i="14"/>
  <c r="P70" i="14" s="1"/>
  <c r="O542" i="14"/>
  <c r="O351" i="14"/>
  <c r="P351" i="14" s="1"/>
  <c r="O327" i="14"/>
  <c r="P327" i="14" s="1"/>
  <c r="O303" i="14"/>
  <c r="P303" i="14" s="1"/>
  <c r="O279" i="14"/>
  <c r="P279" i="14" s="1"/>
  <c r="O255" i="14"/>
  <c r="P255" i="14" s="1"/>
  <c r="O231" i="14"/>
  <c r="P231" i="14" s="1"/>
  <c r="O207" i="14"/>
  <c r="P207" i="14" s="1"/>
  <c r="O525" i="14"/>
  <c r="P525" i="14" s="1"/>
  <c r="O517" i="14"/>
  <c r="P517" i="14" s="1"/>
  <c r="O509" i="14"/>
  <c r="P509" i="14" s="1"/>
  <c r="O501" i="14"/>
  <c r="P501" i="14" s="1"/>
  <c r="O493" i="14"/>
  <c r="P493" i="14" s="1"/>
  <c r="O485" i="14"/>
  <c r="P485" i="14" s="1"/>
  <c r="O477" i="14"/>
  <c r="P477" i="14" s="1"/>
  <c r="O469" i="14"/>
  <c r="P469" i="14" s="1"/>
  <c r="O461" i="14"/>
  <c r="P461" i="14" s="1"/>
  <c r="O453" i="14"/>
  <c r="P453" i="14" s="1"/>
  <c r="O445" i="14"/>
  <c r="P445" i="14" s="1"/>
  <c r="O437" i="14"/>
  <c r="P437" i="14" s="1"/>
  <c r="O429" i="14"/>
  <c r="P429" i="14" s="1"/>
  <c r="O421" i="14"/>
  <c r="P421" i="14" s="1"/>
  <c r="O413" i="14"/>
  <c r="P413" i="14" s="1"/>
  <c r="O405" i="14"/>
  <c r="P405" i="14" s="1"/>
  <c r="O397" i="14"/>
  <c r="P397" i="14" s="1"/>
  <c r="O389" i="14"/>
  <c r="P389" i="14" s="1"/>
  <c r="O381" i="14"/>
  <c r="P381" i="14" s="1"/>
  <c r="O373" i="14"/>
  <c r="P373" i="14" s="1"/>
  <c r="O365" i="14"/>
  <c r="P365" i="14" s="1"/>
  <c r="O357" i="14"/>
  <c r="P357" i="14" s="1"/>
  <c r="O349" i="14"/>
  <c r="P349" i="14" s="1"/>
  <c r="O341" i="14"/>
  <c r="P341" i="14" s="1"/>
  <c r="O333" i="14"/>
  <c r="P333" i="14" s="1"/>
  <c r="O325" i="14"/>
  <c r="P325" i="14" s="1"/>
  <c r="O317" i="14"/>
  <c r="P317" i="14" s="1"/>
  <c r="O309" i="14"/>
  <c r="P309" i="14" s="1"/>
  <c r="O301" i="14"/>
  <c r="P301" i="14" s="1"/>
  <c r="O293" i="14"/>
  <c r="P293" i="14" s="1"/>
  <c r="O285" i="14"/>
  <c r="P285" i="14" s="1"/>
  <c r="O277" i="14"/>
  <c r="P277" i="14" s="1"/>
  <c r="O269" i="14"/>
  <c r="P269" i="14" s="1"/>
  <c r="O261" i="14"/>
  <c r="P261" i="14" s="1"/>
  <c r="O253" i="14"/>
  <c r="P253" i="14" s="1"/>
  <c r="O245" i="14"/>
  <c r="P245" i="14" s="1"/>
  <c r="O237" i="14"/>
  <c r="P237" i="14" s="1"/>
  <c r="O229" i="14"/>
  <c r="P229" i="14" s="1"/>
  <c r="O221" i="14"/>
  <c r="P221" i="14" s="1"/>
  <c r="O213" i="14"/>
  <c r="P213" i="14" s="1"/>
  <c r="O205" i="14"/>
  <c r="P205" i="14" s="1"/>
  <c r="O197" i="14"/>
  <c r="P197" i="14" s="1"/>
  <c r="O189" i="14"/>
  <c r="P189" i="14" s="1"/>
  <c r="O181" i="14"/>
  <c r="P181" i="14" s="1"/>
  <c r="O173" i="14"/>
  <c r="P173" i="14" s="1"/>
  <c r="O165" i="14"/>
  <c r="P165" i="14" s="1"/>
  <c r="O157" i="14"/>
  <c r="P157" i="14" s="1"/>
  <c r="O149" i="14"/>
  <c r="P149" i="14" s="1"/>
  <c r="O141" i="14"/>
  <c r="P141" i="14" s="1"/>
  <c r="O133" i="14"/>
  <c r="P133" i="14" s="1"/>
  <c r="O125" i="14"/>
  <c r="P125" i="14" s="1"/>
  <c r="O117" i="14"/>
  <c r="P117" i="14" s="1"/>
  <c r="O109" i="14"/>
  <c r="P109" i="14" s="1"/>
  <c r="O101" i="14"/>
  <c r="P101" i="14" s="1"/>
  <c r="O93" i="14"/>
  <c r="P93" i="14" s="1"/>
  <c r="O85" i="14"/>
  <c r="P85" i="14" s="1"/>
  <c r="O77" i="14"/>
  <c r="P77" i="14" s="1"/>
  <c r="O69" i="14"/>
  <c r="P69" i="14" s="1"/>
  <c r="O534" i="14"/>
  <c r="O359" i="14"/>
  <c r="P359" i="14" s="1"/>
  <c r="O335" i="14"/>
  <c r="P335" i="14" s="1"/>
  <c r="O311" i="14"/>
  <c r="P311" i="14" s="1"/>
  <c r="O287" i="14"/>
  <c r="P287" i="14" s="1"/>
  <c r="O263" i="14"/>
  <c r="P263" i="14" s="1"/>
  <c r="O239" i="14"/>
  <c r="P239" i="14" s="1"/>
  <c r="O199" i="14"/>
  <c r="P199" i="14" s="1"/>
  <c r="O524" i="14"/>
  <c r="P524" i="14" s="1"/>
  <c r="O516" i="14"/>
  <c r="P516" i="14" s="1"/>
  <c r="O508" i="14"/>
  <c r="P508" i="14" s="1"/>
  <c r="O500" i="14"/>
  <c r="P500" i="14" s="1"/>
  <c r="O492" i="14"/>
  <c r="P492" i="14" s="1"/>
  <c r="O484" i="14"/>
  <c r="P484" i="14" s="1"/>
  <c r="O476" i="14"/>
  <c r="P476" i="14" s="1"/>
  <c r="O468" i="14"/>
  <c r="P468" i="14" s="1"/>
  <c r="O460" i="14"/>
  <c r="P460" i="14" s="1"/>
  <c r="O452" i="14"/>
  <c r="P452" i="14" s="1"/>
  <c r="O444" i="14"/>
  <c r="P444" i="14" s="1"/>
  <c r="O436" i="14"/>
  <c r="P436" i="14" s="1"/>
  <c r="O428" i="14"/>
  <c r="P428" i="14" s="1"/>
  <c r="O420" i="14"/>
  <c r="P420" i="14" s="1"/>
  <c r="O412" i="14"/>
  <c r="P412" i="14" s="1"/>
  <c r="O404" i="14"/>
  <c r="P404" i="14" s="1"/>
  <c r="O396" i="14"/>
  <c r="P396" i="14" s="1"/>
  <c r="O388" i="14"/>
  <c r="P388" i="14" s="1"/>
  <c r="O380" i="14"/>
  <c r="P380" i="14" s="1"/>
  <c r="O372" i="14"/>
  <c r="P372" i="14" s="1"/>
  <c r="O364" i="14"/>
  <c r="P364" i="14" s="1"/>
  <c r="O356" i="14"/>
  <c r="P356" i="14" s="1"/>
  <c r="O348" i="14"/>
  <c r="P348" i="14" s="1"/>
  <c r="O340" i="14"/>
  <c r="P340" i="14" s="1"/>
  <c r="O332" i="14"/>
  <c r="P332" i="14" s="1"/>
  <c r="O324" i="14"/>
  <c r="P324" i="14" s="1"/>
  <c r="O316" i="14"/>
  <c r="P316" i="14" s="1"/>
  <c r="O308" i="14"/>
  <c r="P308" i="14" s="1"/>
  <c r="O300" i="14"/>
  <c r="P300" i="14" s="1"/>
  <c r="O292" i="14"/>
  <c r="P292" i="14" s="1"/>
  <c r="O284" i="14"/>
  <c r="P284" i="14" s="1"/>
  <c r="O276" i="14"/>
  <c r="P276" i="14" s="1"/>
  <c r="O268" i="14"/>
  <c r="P268" i="14" s="1"/>
  <c r="O260" i="14"/>
  <c r="P260" i="14" s="1"/>
  <c r="O252" i="14"/>
  <c r="P252" i="14" s="1"/>
  <c r="O244" i="14"/>
  <c r="P244" i="14" s="1"/>
  <c r="O236" i="14"/>
  <c r="P236" i="14" s="1"/>
  <c r="O228" i="14"/>
  <c r="P228" i="14" s="1"/>
  <c r="O220" i="14"/>
  <c r="P220" i="14" s="1"/>
  <c r="O212" i="14"/>
  <c r="P212" i="14" s="1"/>
  <c r="O204" i="14"/>
  <c r="P204" i="14" s="1"/>
  <c r="O196" i="14"/>
  <c r="P196" i="14" s="1"/>
  <c r="O188" i="14"/>
  <c r="P188" i="14" s="1"/>
  <c r="O180" i="14"/>
  <c r="P180" i="14" s="1"/>
  <c r="O172" i="14"/>
  <c r="P172" i="14" s="1"/>
  <c r="O164" i="14"/>
  <c r="P164" i="14" s="1"/>
  <c r="O156" i="14"/>
  <c r="P156" i="14" s="1"/>
  <c r="O140" i="14"/>
  <c r="P140" i="14" s="1"/>
  <c r="O132" i="14"/>
  <c r="P132" i="14" s="1"/>
  <c r="O124" i="14"/>
  <c r="P124" i="14" s="1"/>
  <c r="O116" i="14"/>
  <c r="P116" i="14" s="1"/>
  <c r="O108" i="14"/>
  <c r="P108" i="14" s="1"/>
  <c r="O100" i="14"/>
  <c r="P100" i="14" s="1"/>
  <c r="O92" i="14"/>
  <c r="P92" i="14" s="1"/>
  <c r="O84" i="14"/>
  <c r="P84" i="14" s="1"/>
  <c r="O76" i="14"/>
  <c r="P76" i="14" s="1"/>
  <c r="O68" i="14"/>
  <c r="P68" i="14" s="1"/>
  <c r="O136" i="14"/>
  <c r="P136" i="14" s="1"/>
  <c r="O515" i="14"/>
  <c r="P515" i="14" s="1"/>
  <c r="O483" i="14"/>
  <c r="P483" i="14" s="1"/>
  <c r="O451" i="14"/>
  <c r="P451" i="14" s="1"/>
  <c r="O419" i="14"/>
  <c r="P419" i="14" s="1"/>
  <c r="O387" i="14"/>
  <c r="P387" i="14" s="1"/>
  <c r="O355" i="14"/>
  <c r="P355" i="14" s="1"/>
  <c r="O323" i="14"/>
  <c r="P323" i="14" s="1"/>
  <c r="O291" i="14"/>
  <c r="P291" i="14" s="1"/>
  <c r="O259" i="14"/>
  <c r="P259" i="14" s="1"/>
  <c r="O243" i="14"/>
  <c r="P243" i="14" s="1"/>
  <c r="O219" i="14"/>
  <c r="P219" i="14" s="1"/>
  <c r="O203" i="14"/>
  <c r="P203" i="14" s="1"/>
  <c r="O195" i="14"/>
  <c r="P195" i="14" s="1"/>
  <c r="O187" i="14"/>
  <c r="P187" i="14" s="1"/>
  <c r="O179" i="14"/>
  <c r="P179" i="14" s="1"/>
  <c r="O171" i="14"/>
  <c r="P171" i="14" s="1"/>
  <c r="O163" i="14"/>
  <c r="P163" i="14" s="1"/>
  <c r="O155" i="14"/>
  <c r="P155" i="14" s="1"/>
  <c r="O147" i="14"/>
  <c r="P147" i="14" s="1"/>
  <c r="O139" i="14"/>
  <c r="P139" i="14" s="1"/>
  <c r="O131" i="14"/>
  <c r="P131" i="14" s="1"/>
  <c r="O123" i="14"/>
  <c r="P123" i="14" s="1"/>
  <c r="O115" i="14"/>
  <c r="P115" i="14" s="1"/>
  <c r="O107" i="14"/>
  <c r="P107" i="14" s="1"/>
  <c r="O99" i="14"/>
  <c r="P99" i="14" s="1"/>
  <c r="O91" i="14"/>
  <c r="P91" i="14" s="1"/>
  <c r="O83" i="14"/>
  <c r="P83" i="14" s="1"/>
  <c r="O75" i="14"/>
  <c r="P75" i="14" s="1"/>
  <c r="O67" i="14"/>
  <c r="P67" i="14" s="1"/>
  <c r="O59" i="14"/>
  <c r="P59" i="14" s="1"/>
  <c r="O51" i="14"/>
  <c r="P51" i="14" s="1"/>
  <c r="O43" i="14"/>
  <c r="P43" i="14" s="1"/>
  <c r="O35" i="14"/>
  <c r="P35" i="14" s="1"/>
  <c r="O27" i="14"/>
  <c r="P27" i="14" s="1"/>
  <c r="O19" i="14"/>
  <c r="P19" i="14" s="1"/>
  <c r="O11" i="14"/>
  <c r="P11" i="14" s="1"/>
  <c r="O582" i="14"/>
  <c r="O536" i="14"/>
  <c r="O544" i="14"/>
  <c r="O552" i="14"/>
  <c r="O560" i="14"/>
  <c r="O568" i="14"/>
  <c r="O576" i="14"/>
  <c r="O584" i="14"/>
  <c r="O537" i="14"/>
  <c r="O545" i="14"/>
  <c r="O553" i="14"/>
  <c r="O561" i="14"/>
  <c r="O569" i="14"/>
  <c r="O577" i="14"/>
  <c r="O585" i="14"/>
  <c r="O530" i="14"/>
  <c r="O538" i="14"/>
  <c r="O546" i="14"/>
  <c r="O554" i="14"/>
  <c r="O562" i="14"/>
  <c r="O570" i="14"/>
  <c r="O578" i="14"/>
  <c r="O586" i="14"/>
  <c r="O531" i="14"/>
  <c r="O539" i="14"/>
  <c r="O547" i="14"/>
  <c r="O555" i="14"/>
  <c r="O563" i="14"/>
  <c r="O571" i="14"/>
  <c r="O579" i="14"/>
  <c r="O587" i="14"/>
  <c r="O532" i="14"/>
  <c r="O540" i="14"/>
  <c r="O548" i="14"/>
  <c r="O556" i="14"/>
  <c r="O564" i="14"/>
  <c r="O572" i="14"/>
  <c r="O580" i="14"/>
  <c r="O588" i="14"/>
  <c r="O533" i="14"/>
  <c r="O541" i="14"/>
  <c r="O549" i="14"/>
  <c r="O557" i="14"/>
  <c r="O565" i="14"/>
  <c r="O573" i="14"/>
  <c r="O581" i="14"/>
  <c r="O589" i="14"/>
  <c r="O535" i="14"/>
  <c r="O543" i="14"/>
  <c r="O551" i="14"/>
  <c r="O559" i="14"/>
  <c r="O567" i="14"/>
  <c r="O575" i="14"/>
  <c r="O583" i="14"/>
  <c r="O499" i="14"/>
  <c r="P499" i="14" s="1"/>
  <c r="O467" i="14"/>
  <c r="P467" i="14" s="1"/>
  <c r="O435" i="14"/>
  <c r="P435" i="14" s="1"/>
  <c r="O411" i="14"/>
  <c r="P411" i="14" s="1"/>
  <c r="O379" i="14"/>
  <c r="P379" i="14" s="1"/>
  <c r="O347" i="14"/>
  <c r="P347" i="14" s="1"/>
  <c r="O315" i="14"/>
  <c r="P315" i="14" s="1"/>
  <c r="O283" i="14"/>
  <c r="P283" i="14" s="1"/>
  <c r="O251" i="14"/>
  <c r="P251" i="14" s="1"/>
  <c r="O227" i="14"/>
  <c r="P227" i="14" s="1"/>
  <c r="O514" i="14"/>
  <c r="P514" i="14" s="1"/>
  <c r="O498" i="14"/>
  <c r="P498" i="14" s="1"/>
  <c r="O490" i="14"/>
  <c r="P490" i="14" s="1"/>
  <c r="O482" i="14"/>
  <c r="P482" i="14" s="1"/>
  <c r="O474" i="14"/>
  <c r="P474" i="14" s="1"/>
  <c r="O466" i="14"/>
  <c r="P466" i="14" s="1"/>
  <c r="O458" i="14"/>
  <c r="P458" i="14" s="1"/>
  <c r="O450" i="14"/>
  <c r="P450" i="14" s="1"/>
  <c r="O442" i="14"/>
  <c r="P442" i="14" s="1"/>
  <c r="O434" i="14"/>
  <c r="P434" i="14" s="1"/>
  <c r="O426" i="14"/>
  <c r="P426" i="14" s="1"/>
  <c r="O418" i="14"/>
  <c r="P418" i="14" s="1"/>
  <c r="O410" i="14"/>
  <c r="P410" i="14" s="1"/>
  <c r="O402" i="14"/>
  <c r="P402" i="14" s="1"/>
  <c r="O394" i="14"/>
  <c r="P394" i="14" s="1"/>
  <c r="O386" i="14"/>
  <c r="P386" i="14" s="1"/>
  <c r="O378" i="14"/>
  <c r="P378" i="14" s="1"/>
  <c r="O370" i="14"/>
  <c r="P370" i="14" s="1"/>
  <c r="O362" i="14"/>
  <c r="P362" i="14" s="1"/>
  <c r="O354" i="14"/>
  <c r="P354" i="14" s="1"/>
  <c r="O346" i="14"/>
  <c r="P346" i="14" s="1"/>
  <c r="O338" i="14"/>
  <c r="P338" i="14" s="1"/>
  <c r="O330" i="14"/>
  <c r="P330" i="14" s="1"/>
  <c r="O322" i="14"/>
  <c r="P322" i="14" s="1"/>
  <c r="O314" i="14"/>
  <c r="P314" i="14" s="1"/>
  <c r="O306" i="14"/>
  <c r="P306" i="14" s="1"/>
  <c r="O298" i="14"/>
  <c r="P298" i="14" s="1"/>
  <c r="O290" i="14"/>
  <c r="P290" i="14" s="1"/>
  <c r="O282" i="14"/>
  <c r="P282" i="14" s="1"/>
  <c r="O274" i="14"/>
  <c r="P274" i="14" s="1"/>
  <c r="O266" i="14"/>
  <c r="P266" i="14" s="1"/>
  <c r="O258" i="14"/>
  <c r="P258" i="14" s="1"/>
  <c r="O250" i="14"/>
  <c r="P250" i="14" s="1"/>
  <c r="O242" i="14"/>
  <c r="P242" i="14" s="1"/>
  <c r="O234" i="14"/>
  <c r="P234" i="14" s="1"/>
  <c r="O226" i="14"/>
  <c r="P226" i="14" s="1"/>
  <c r="O218" i="14"/>
  <c r="P218" i="14" s="1"/>
  <c r="O210" i="14"/>
  <c r="P210" i="14" s="1"/>
  <c r="O202" i="14"/>
  <c r="P202" i="14" s="1"/>
  <c r="O194" i="14"/>
  <c r="P194" i="14" s="1"/>
  <c r="O186" i="14"/>
  <c r="P186" i="14" s="1"/>
  <c r="O178" i="14"/>
  <c r="P178" i="14" s="1"/>
  <c r="O170" i="14"/>
  <c r="P170" i="14" s="1"/>
  <c r="O162" i="14"/>
  <c r="P162" i="14" s="1"/>
  <c r="O154" i="14"/>
  <c r="P154" i="14" s="1"/>
  <c r="O146" i="14"/>
  <c r="P146" i="14" s="1"/>
  <c r="O138" i="14"/>
  <c r="P138" i="14" s="1"/>
  <c r="O130" i="14"/>
  <c r="P130" i="14" s="1"/>
  <c r="O122" i="14"/>
  <c r="P122" i="14" s="1"/>
  <c r="O114" i="14"/>
  <c r="P114" i="14" s="1"/>
  <c r="O106" i="14"/>
  <c r="P106" i="14" s="1"/>
  <c r="O98" i="14"/>
  <c r="P98" i="14" s="1"/>
  <c r="O90" i="14"/>
  <c r="P90" i="14" s="1"/>
  <c r="O82" i="14"/>
  <c r="P82" i="14" s="1"/>
  <c r="O74" i="14"/>
  <c r="P74" i="14" s="1"/>
  <c r="O574" i="14"/>
  <c r="O80" i="14"/>
  <c r="P80" i="14" s="1"/>
  <c r="O491" i="14"/>
  <c r="P491" i="14" s="1"/>
  <c r="O459" i="14"/>
  <c r="P459" i="14" s="1"/>
  <c r="O427" i="14"/>
  <c r="P427" i="14" s="1"/>
  <c r="O395" i="14"/>
  <c r="P395" i="14" s="1"/>
  <c r="O363" i="14"/>
  <c r="P363" i="14" s="1"/>
  <c r="O331" i="14"/>
  <c r="P331" i="14" s="1"/>
  <c r="O299" i="14"/>
  <c r="P299" i="14" s="1"/>
  <c r="O267" i="14"/>
  <c r="P267" i="14" s="1"/>
  <c r="O235" i="14"/>
  <c r="P235" i="14" s="1"/>
  <c r="O2" i="14"/>
  <c r="P2" i="14" s="1"/>
  <c r="O506" i="14"/>
  <c r="P506" i="14" s="1"/>
  <c r="O521" i="14"/>
  <c r="P521" i="14" s="1"/>
  <c r="O505" i="14"/>
  <c r="P505" i="14" s="1"/>
  <c r="O497" i="14"/>
  <c r="P497" i="14" s="1"/>
  <c r="O489" i="14"/>
  <c r="P489" i="14" s="1"/>
  <c r="O481" i="14"/>
  <c r="P481" i="14" s="1"/>
  <c r="O473" i="14"/>
  <c r="P473" i="14" s="1"/>
  <c r="O465" i="14"/>
  <c r="P465" i="14" s="1"/>
  <c r="O457" i="14"/>
  <c r="P457" i="14" s="1"/>
  <c r="O449" i="14"/>
  <c r="P449" i="14" s="1"/>
  <c r="O441" i="14"/>
  <c r="P441" i="14" s="1"/>
  <c r="O433" i="14"/>
  <c r="P433" i="14" s="1"/>
  <c r="O425" i="14"/>
  <c r="P425" i="14" s="1"/>
  <c r="O417" i="14"/>
  <c r="P417" i="14" s="1"/>
  <c r="O409" i="14"/>
  <c r="P409" i="14" s="1"/>
  <c r="O401" i="14"/>
  <c r="P401" i="14" s="1"/>
  <c r="O393" i="14"/>
  <c r="P393" i="14" s="1"/>
  <c r="O385" i="14"/>
  <c r="P385" i="14" s="1"/>
  <c r="O377" i="14"/>
  <c r="P377" i="14" s="1"/>
  <c r="O369" i="14"/>
  <c r="P369" i="14" s="1"/>
  <c r="O361" i="14"/>
  <c r="P361" i="14" s="1"/>
  <c r="O353" i="14"/>
  <c r="P353" i="14" s="1"/>
  <c r="O345" i="14"/>
  <c r="P345" i="14" s="1"/>
  <c r="O337" i="14"/>
  <c r="P337" i="14" s="1"/>
  <c r="O329" i="14"/>
  <c r="P329" i="14" s="1"/>
  <c r="O321" i="14"/>
  <c r="P321" i="14" s="1"/>
  <c r="O313" i="14"/>
  <c r="P313" i="14" s="1"/>
  <c r="O305" i="14"/>
  <c r="P305" i="14" s="1"/>
  <c r="O297" i="14"/>
  <c r="P297" i="14" s="1"/>
  <c r="O289" i="14"/>
  <c r="P289" i="14" s="1"/>
  <c r="O281" i="14"/>
  <c r="P281" i="14" s="1"/>
  <c r="O273" i="14"/>
  <c r="P273" i="14" s="1"/>
  <c r="O265" i="14"/>
  <c r="P265" i="14" s="1"/>
  <c r="O257" i="14"/>
  <c r="P257" i="14" s="1"/>
  <c r="O249" i="14"/>
  <c r="P249" i="14" s="1"/>
  <c r="O241" i="14"/>
  <c r="P241" i="14" s="1"/>
  <c r="O233" i="14"/>
  <c r="P233" i="14" s="1"/>
  <c r="O225" i="14"/>
  <c r="P225" i="14" s="1"/>
  <c r="O217" i="14"/>
  <c r="P217" i="14" s="1"/>
  <c r="O209" i="14"/>
  <c r="P209" i="14" s="1"/>
  <c r="O201" i="14"/>
  <c r="P201" i="14" s="1"/>
  <c r="O193" i="14"/>
  <c r="P193" i="14" s="1"/>
  <c r="O185" i="14"/>
  <c r="P185" i="14" s="1"/>
  <c r="O177" i="14"/>
  <c r="P177" i="14" s="1"/>
  <c r="O169" i="14"/>
  <c r="P169" i="14" s="1"/>
  <c r="O161" i="14"/>
  <c r="P161" i="14" s="1"/>
  <c r="O153" i="14"/>
  <c r="P153" i="14" s="1"/>
  <c r="O145" i="14"/>
  <c r="P145" i="14" s="1"/>
  <c r="O137" i="14"/>
  <c r="P137" i="14" s="1"/>
  <c r="O129" i="14"/>
  <c r="P129" i="14" s="1"/>
  <c r="O121" i="14"/>
  <c r="P121" i="14" s="1"/>
  <c r="O113" i="14"/>
  <c r="P113" i="14" s="1"/>
  <c r="O105" i="14"/>
  <c r="P105" i="14" s="1"/>
  <c r="O97" i="14"/>
  <c r="P97" i="14" s="1"/>
  <c r="O89" i="14"/>
  <c r="P89" i="14" s="1"/>
  <c r="O81" i="14"/>
  <c r="P81" i="14" s="1"/>
  <c r="O73" i="14"/>
  <c r="P73" i="14" s="1"/>
  <c r="O566" i="14"/>
  <c r="O48" i="14"/>
  <c r="P48" i="14" s="1"/>
  <c r="O507" i="14"/>
  <c r="P507" i="14" s="1"/>
  <c r="O475" i="14"/>
  <c r="P475" i="14" s="1"/>
  <c r="O443" i="14"/>
  <c r="P443" i="14" s="1"/>
  <c r="O403" i="14"/>
  <c r="P403" i="14" s="1"/>
  <c r="O371" i="14"/>
  <c r="P371" i="14" s="1"/>
  <c r="O339" i="14"/>
  <c r="P339" i="14" s="1"/>
  <c r="O307" i="14"/>
  <c r="P307" i="14" s="1"/>
  <c r="O275" i="14"/>
  <c r="P275" i="14" s="1"/>
  <c r="O211" i="14"/>
  <c r="P211" i="14" s="1"/>
  <c r="O522" i="14"/>
  <c r="P522" i="14" s="1"/>
  <c r="O529" i="14"/>
  <c r="P529" i="14" s="1"/>
  <c r="O513" i="14"/>
  <c r="P513" i="14" s="1"/>
  <c r="O528" i="14"/>
  <c r="P528" i="14" s="1"/>
  <c r="O520" i="14"/>
  <c r="P520" i="14" s="1"/>
  <c r="O512" i="14"/>
  <c r="P512" i="14" s="1"/>
  <c r="O504" i="14"/>
  <c r="P504" i="14" s="1"/>
  <c r="O496" i="14"/>
  <c r="P496" i="14" s="1"/>
  <c r="O488" i="14"/>
  <c r="P488" i="14" s="1"/>
  <c r="O480" i="14"/>
  <c r="P480" i="14" s="1"/>
  <c r="O472" i="14"/>
  <c r="P472" i="14" s="1"/>
  <c r="O464" i="14"/>
  <c r="P464" i="14" s="1"/>
  <c r="O456" i="14"/>
  <c r="P456" i="14" s="1"/>
  <c r="O448" i="14"/>
  <c r="P448" i="14" s="1"/>
  <c r="O440" i="14"/>
  <c r="P440" i="14" s="1"/>
  <c r="O432" i="14"/>
  <c r="P432" i="14" s="1"/>
  <c r="O424" i="14"/>
  <c r="P424" i="14" s="1"/>
  <c r="O416" i="14"/>
  <c r="P416" i="14" s="1"/>
  <c r="O408" i="14"/>
  <c r="P408" i="14" s="1"/>
  <c r="O400" i="14"/>
  <c r="P400" i="14" s="1"/>
  <c r="O392" i="14"/>
  <c r="P392" i="14" s="1"/>
  <c r="O384" i="14"/>
  <c r="P384" i="14" s="1"/>
  <c r="O376" i="14"/>
  <c r="P376" i="14" s="1"/>
  <c r="O368" i="14"/>
  <c r="P368" i="14" s="1"/>
  <c r="O360" i="14"/>
  <c r="P360" i="14" s="1"/>
  <c r="O352" i="14"/>
  <c r="P352" i="14" s="1"/>
  <c r="O344" i="14"/>
  <c r="P344" i="14" s="1"/>
  <c r="O336" i="14"/>
  <c r="P336" i="14" s="1"/>
  <c r="O328" i="14"/>
  <c r="P328" i="14" s="1"/>
  <c r="O320" i="14"/>
  <c r="P320" i="14" s="1"/>
  <c r="O312" i="14"/>
  <c r="P312" i="14" s="1"/>
  <c r="O304" i="14"/>
  <c r="P304" i="14" s="1"/>
  <c r="O296" i="14"/>
  <c r="P296" i="14" s="1"/>
  <c r="O288" i="14"/>
  <c r="P288" i="14" s="1"/>
  <c r="O280" i="14"/>
  <c r="P280" i="14" s="1"/>
  <c r="O272" i="14"/>
  <c r="P272" i="14" s="1"/>
  <c r="O264" i="14"/>
  <c r="P264" i="14" s="1"/>
  <c r="O256" i="14"/>
  <c r="P256" i="14" s="1"/>
  <c r="O248" i="14"/>
  <c r="P248" i="14" s="1"/>
  <c r="O240" i="14"/>
  <c r="P240" i="14" s="1"/>
  <c r="O232" i="14"/>
  <c r="P232" i="14" s="1"/>
  <c r="O224" i="14"/>
  <c r="P224" i="14" s="1"/>
  <c r="O216" i="14"/>
  <c r="P216" i="14" s="1"/>
  <c r="O208" i="14"/>
  <c r="P208" i="14" s="1"/>
  <c r="O200" i="14"/>
  <c r="P200" i="14" s="1"/>
  <c r="O192" i="14"/>
  <c r="P192" i="14" s="1"/>
  <c r="O184" i="14"/>
  <c r="P184" i="14" s="1"/>
  <c r="O176" i="14"/>
  <c r="P176" i="14" s="1"/>
  <c r="O168" i="14"/>
  <c r="P168" i="14" s="1"/>
  <c r="O160" i="14"/>
  <c r="P160" i="14" s="1"/>
  <c r="O152" i="14"/>
  <c r="P152" i="14" s="1"/>
  <c r="O144" i="14"/>
  <c r="P144" i="14" s="1"/>
  <c r="O128" i="14"/>
  <c r="P128" i="14" s="1"/>
  <c r="O120" i="14"/>
  <c r="P120" i="14" s="1"/>
  <c r="O104" i="14"/>
  <c r="P104" i="14" s="1"/>
  <c r="O96" i="14"/>
  <c r="P96" i="14" s="1"/>
  <c r="O88" i="14"/>
  <c r="P88" i="14" s="1"/>
  <c r="O72" i="14"/>
  <c r="P72" i="14" s="1"/>
  <c r="O64" i="14"/>
  <c r="P64" i="14" s="1"/>
  <c r="O56" i="14"/>
  <c r="P56" i="14" s="1"/>
  <c r="O40" i="14"/>
  <c r="P40" i="14" s="1"/>
  <c r="O32" i="14"/>
  <c r="P32" i="14" s="1"/>
  <c r="O24" i="14"/>
  <c r="P24" i="14" s="1"/>
  <c r="O8" i="14"/>
  <c r="P8" i="14" s="1"/>
  <c r="O558" i="14"/>
  <c r="O16" i="14"/>
  <c r="P16" i="14" s="1"/>
  <c r="O60" i="14"/>
  <c r="P60" i="14" s="1"/>
  <c r="O52" i="14"/>
  <c r="P52" i="14" s="1"/>
  <c r="O44" i="14"/>
  <c r="P44" i="14" s="1"/>
  <c r="O36" i="14"/>
  <c r="P36" i="14" s="1"/>
  <c r="O28" i="14"/>
  <c r="P28" i="14" s="1"/>
  <c r="O20" i="14"/>
  <c r="P20" i="14" s="1"/>
  <c r="O12" i="14"/>
  <c r="P12" i="14" s="1"/>
  <c r="O4" i="14"/>
  <c r="P4" i="14" s="1"/>
  <c r="O66" i="14"/>
  <c r="P66" i="14" s="1"/>
  <c r="O58" i="14"/>
  <c r="P58" i="14" s="1"/>
  <c r="O50" i="14"/>
  <c r="P50" i="14" s="1"/>
  <c r="O42" i="14"/>
  <c r="P42" i="14" s="1"/>
  <c r="O34" i="14"/>
  <c r="P34" i="14" s="1"/>
  <c r="O26" i="14"/>
  <c r="P26" i="14" s="1"/>
  <c r="O18" i="14"/>
  <c r="P18" i="14" s="1"/>
  <c r="O10" i="14"/>
  <c r="P10" i="14" s="1"/>
  <c r="O65" i="14"/>
  <c r="P65" i="14" s="1"/>
  <c r="O57" i="14"/>
  <c r="P57" i="14" s="1"/>
  <c r="O49" i="14"/>
  <c r="P49" i="14" s="1"/>
  <c r="O41" i="14"/>
  <c r="P41" i="14" s="1"/>
  <c r="O33" i="14"/>
  <c r="P33" i="14" s="1"/>
  <c r="O25" i="14"/>
  <c r="P25" i="14" s="1"/>
  <c r="O17" i="14"/>
  <c r="P17" i="14" s="1"/>
  <c r="O9" i="14"/>
  <c r="P9" i="14" s="1"/>
  <c r="O63" i="14"/>
  <c r="P63" i="14" s="1"/>
  <c r="O55" i="14"/>
  <c r="P55" i="14" s="1"/>
  <c r="O47" i="14"/>
  <c r="P47" i="14" s="1"/>
  <c r="O39" i="14"/>
  <c r="P39" i="14" s="1"/>
  <c r="O31" i="14"/>
  <c r="P31" i="14" s="1"/>
  <c r="O23" i="14"/>
  <c r="P23" i="14" s="1"/>
  <c r="O15" i="14"/>
  <c r="P15" i="14" s="1"/>
  <c r="O7" i="14"/>
  <c r="P7" i="14" s="1"/>
  <c r="O62" i="14"/>
  <c r="P62" i="14" s="1"/>
  <c r="O54" i="14"/>
  <c r="P54" i="14" s="1"/>
  <c r="O46" i="14"/>
  <c r="P46" i="14" s="1"/>
  <c r="O38" i="14"/>
  <c r="P38" i="14" s="1"/>
  <c r="O30" i="14"/>
  <c r="P30" i="14" s="1"/>
  <c r="O22" i="14"/>
  <c r="P22" i="14" s="1"/>
  <c r="O14" i="14"/>
  <c r="P14" i="14" s="1"/>
  <c r="O6" i="14"/>
  <c r="P6" i="14" s="1"/>
  <c r="O61" i="14"/>
  <c r="P61" i="14" s="1"/>
  <c r="O53" i="14"/>
  <c r="P53" i="14" s="1"/>
  <c r="O45" i="14"/>
  <c r="P45" i="14" s="1"/>
  <c r="O37" i="14"/>
  <c r="P37" i="14" s="1"/>
  <c r="O29" i="14"/>
  <c r="P29" i="14" s="1"/>
  <c r="O21" i="14"/>
  <c r="P21" i="14" s="1"/>
  <c r="O13" i="14"/>
  <c r="P13" i="14" s="1"/>
  <c r="O5" i="14"/>
  <c r="P5" i="14" s="1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3" i="8"/>
  <c r="F34" i="8" l="1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3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13" i="8"/>
  <c r="C3" i="8"/>
  <c r="D3" i="8"/>
  <c r="E3" i="8"/>
  <c r="F3" i="8"/>
  <c r="C4" i="8"/>
  <c r="D4" i="8"/>
  <c r="E4" i="8"/>
  <c r="F4" i="8"/>
  <c r="C5" i="8"/>
  <c r="D5" i="8"/>
  <c r="E5" i="8"/>
  <c r="F5" i="8"/>
  <c r="C6" i="8"/>
  <c r="D6" i="8"/>
  <c r="E6" i="8"/>
  <c r="F6" i="8"/>
  <c r="C7" i="8"/>
  <c r="D7" i="8"/>
  <c r="E7" i="8"/>
  <c r="F7" i="8"/>
  <c r="C8" i="8"/>
  <c r="D8" i="8"/>
  <c r="E8" i="8"/>
  <c r="F8" i="8"/>
  <c r="C9" i="8"/>
  <c r="D9" i="8"/>
  <c r="E9" i="8"/>
  <c r="F9" i="8"/>
  <c r="C10" i="8"/>
  <c r="D10" i="8"/>
  <c r="E10" i="8"/>
  <c r="F10" i="8"/>
  <c r="C11" i="8"/>
  <c r="D11" i="8"/>
  <c r="E11" i="8"/>
  <c r="F11" i="8"/>
  <c r="C12" i="8"/>
  <c r="D12" i="8"/>
  <c r="E12" i="8"/>
  <c r="F12" i="8"/>
  <c r="F2" i="8"/>
  <c r="E2" i="8"/>
  <c r="D2" i="8"/>
  <c r="C2" i="8"/>
  <c r="A34" i="7"/>
  <c r="A34" i="8" s="1"/>
  <c r="B34" i="7"/>
  <c r="C34" i="7"/>
  <c r="D34" i="7"/>
  <c r="F34" i="7" s="1"/>
  <c r="E34" i="7"/>
  <c r="G34" i="7" s="1"/>
  <c r="A35" i="7"/>
  <c r="A35" i="8" s="1"/>
  <c r="B35" i="7"/>
  <c r="C35" i="7"/>
  <c r="D35" i="7"/>
  <c r="F35" i="7" s="1"/>
  <c r="E35" i="7"/>
  <c r="B35" i="8" s="1"/>
  <c r="A36" i="7"/>
  <c r="A36" i="8" s="1"/>
  <c r="B36" i="7"/>
  <c r="C36" i="7"/>
  <c r="D36" i="7"/>
  <c r="F36" i="7" s="1"/>
  <c r="E36" i="7"/>
  <c r="B36" i="8" s="1"/>
  <c r="A37" i="7"/>
  <c r="A37" i="8" s="1"/>
  <c r="B37" i="7"/>
  <c r="C37" i="7"/>
  <c r="D37" i="7"/>
  <c r="F37" i="7" s="1"/>
  <c r="E37" i="7"/>
  <c r="G37" i="7" s="1"/>
  <c r="A38" i="7"/>
  <c r="A38" i="8" s="1"/>
  <c r="B38" i="7"/>
  <c r="C38" i="7"/>
  <c r="D38" i="7"/>
  <c r="F38" i="7" s="1"/>
  <c r="E38" i="7"/>
  <c r="B38" i="8" s="1"/>
  <c r="A39" i="7"/>
  <c r="A39" i="8" s="1"/>
  <c r="B39" i="7"/>
  <c r="C39" i="7"/>
  <c r="D39" i="7"/>
  <c r="F39" i="7" s="1"/>
  <c r="E39" i="7"/>
  <c r="B39" i="8" s="1"/>
  <c r="A40" i="7"/>
  <c r="A40" i="8" s="1"/>
  <c r="B40" i="7"/>
  <c r="C40" i="7"/>
  <c r="D40" i="7"/>
  <c r="F40" i="7" s="1"/>
  <c r="E40" i="7"/>
  <c r="B40" i="8" s="1"/>
  <c r="A41" i="7"/>
  <c r="A41" i="8" s="1"/>
  <c r="B41" i="7"/>
  <c r="C41" i="7"/>
  <c r="D41" i="7"/>
  <c r="F41" i="7" s="1"/>
  <c r="E41" i="7"/>
  <c r="G41" i="7" s="1"/>
  <c r="A42" i="7"/>
  <c r="A42" i="8" s="1"/>
  <c r="B42" i="7"/>
  <c r="C42" i="7"/>
  <c r="D42" i="7"/>
  <c r="F42" i="7" s="1"/>
  <c r="E42" i="7"/>
  <c r="G42" i="7" s="1"/>
  <c r="A43" i="7"/>
  <c r="A43" i="8" s="1"/>
  <c r="B43" i="7"/>
  <c r="C43" i="7"/>
  <c r="D43" i="7"/>
  <c r="F43" i="7" s="1"/>
  <c r="E43" i="7"/>
  <c r="B43" i="8" s="1"/>
  <c r="A44" i="7"/>
  <c r="A44" i="8" s="1"/>
  <c r="B44" i="7"/>
  <c r="C44" i="7"/>
  <c r="D44" i="7"/>
  <c r="F44" i="7" s="1"/>
  <c r="E44" i="7"/>
  <c r="B44" i="8" s="1"/>
  <c r="A45" i="7"/>
  <c r="A45" i="8" s="1"/>
  <c r="B45" i="7"/>
  <c r="C45" i="7"/>
  <c r="D45" i="7"/>
  <c r="F45" i="7" s="1"/>
  <c r="E45" i="7"/>
  <c r="G45" i="7" s="1"/>
  <c r="A46" i="7"/>
  <c r="A46" i="8" s="1"/>
  <c r="B46" i="7"/>
  <c r="C46" i="7"/>
  <c r="D46" i="7"/>
  <c r="F46" i="7" s="1"/>
  <c r="E46" i="7"/>
  <c r="B46" i="8" s="1"/>
  <c r="A47" i="7"/>
  <c r="A47" i="8" s="1"/>
  <c r="B47" i="7"/>
  <c r="C47" i="7"/>
  <c r="D47" i="7"/>
  <c r="F47" i="7" s="1"/>
  <c r="E47" i="7"/>
  <c r="B47" i="8" s="1"/>
  <c r="A48" i="7"/>
  <c r="A48" i="8" s="1"/>
  <c r="B48" i="7"/>
  <c r="C48" i="7"/>
  <c r="D48" i="7"/>
  <c r="F48" i="7" s="1"/>
  <c r="E48" i="7"/>
  <c r="B48" i="8" s="1"/>
  <c r="A49" i="7"/>
  <c r="A49" i="8" s="1"/>
  <c r="B49" i="7"/>
  <c r="C49" i="7"/>
  <c r="D49" i="7"/>
  <c r="F49" i="7" s="1"/>
  <c r="E49" i="7"/>
  <c r="G49" i="7" s="1"/>
  <c r="A50" i="7"/>
  <c r="A50" i="8" s="1"/>
  <c r="B50" i="7"/>
  <c r="C50" i="7"/>
  <c r="D50" i="7"/>
  <c r="F50" i="7" s="1"/>
  <c r="E50" i="7"/>
  <c r="G50" i="7" s="1"/>
  <c r="A51" i="7"/>
  <c r="A51" i="8" s="1"/>
  <c r="B51" i="7"/>
  <c r="C51" i="7"/>
  <c r="D51" i="7"/>
  <c r="F51" i="7" s="1"/>
  <c r="E51" i="7"/>
  <c r="B51" i="8" s="1"/>
  <c r="A52" i="7"/>
  <c r="A52" i="8" s="1"/>
  <c r="B52" i="7"/>
  <c r="C52" i="7"/>
  <c r="D52" i="7"/>
  <c r="F52" i="7" s="1"/>
  <c r="E52" i="7"/>
  <c r="B52" i="8" s="1"/>
  <c r="A53" i="7"/>
  <c r="A53" i="8" s="1"/>
  <c r="B53" i="7"/>
  <c r="C53" i="7"/>
  <c r="D53" i="7"/>
  <c r="F53" i="7" s="1"/>
  <c r="E53" i="7"/>
  <c r="G53" i="7" s="1"/>
  <c r="A54" i="7"/>
  <c r="A54" i="8" s="1"/>
  <c r="B54" i="7"/>
  <c r="C54" i="7"/>
  <c r="D54" i="7"/>
  <c r="F54" i="7" s="1"/>
  <c r="E54" i="7"/>
  <c r="B54" i="8" s="1"/>
  <c r="E33" i="7"/>
  <c r="G33" i="7" s="1"/>
  <c r="B33" i="7"/>
  <c r="C33" i="7"/>
  <c r="D33" i="7"/>
  <c r="F33" i="7" s="1"/>
  <c r="A33" i="7"/>
  <c r="A33" i="8" s="1"/>
  <c r="A14" i="7"/>
  <c r="A14" i="8" s="1"/>
  <c r="B14" i="7"/>
  <c r="C14" i="7"/>
  <c r="D14" i="7"/>
  <c r="F14" i="7" s="1"/>
  <c r="E14" i="7"/>
  <c r="B14" i="8" s="1"/>
  <c r="A15" i="7"/>
  <c r="A15" i="8" s="1"/>
  <c r="B15" i="7"/>
  <c r="C15" i="7"/>
  <c r="D15" i="7"/>
  <c r="F15" i="7" s="1"/>
  <c r="E15" i="7"/>
  <c r="B15" i="8" s="1"/>
  <c r="A16" i="7"/>
  <c r="A16" i="8" s="1"/>
  <c r="B16" i="7"/>
  <c r="C16" i="7"/>
  <c r="D16" i="7"/>
  <c r="F16" i="7" s="1"/>
  <c r="E16" i="7"/>
  <c r="B16" i="8" s="1"/>
  <c r="A17" i="7"/>
  <c r="A17" i="8" s="1"/>
  <c r="B17" i="7"/>
  <c r="C17" i="7"/>
  <c r="D17" i="7"/>
  <c r="F17" i="7" s="1"/>
  <c r="E17" i="7"/>
  <c r="G17" i="7" s="1"/>
  <c r="A18" i="7"/>
  <c r="A18" i="8" s="1"/>
  <c r="B18" i="7"/>
  <c r="C18" i="7"/>
  <c r="D18" i="7"/>
  <c r="F18" i="7" s="1"/>
  <c r="E18" i="7"/>
  <c r="G18" i="7" s="1"/>
  <c r="A19" i="7"/>
  <c r="A19" i="8" s="1"/>
  <c r="B19" i="7"/>
  <c r="C19" i="7"/>
  <c r="D19" i="7"/>
  <c r="F19" i="7" s="1"/>
  <c r="E19" i="7"/>
  <c r="B19" i="8" s="1"/>
  <c r="A20" i="7"/>
  <c r="A20" i="8" s="1"/>
  <c r="B20" i="7"/>
  <c r="C20" i="7"/>
  <c r="D20" i="7"/>
  <c r="F20" i="7" s="1"/>
  <c r="E20" i="7"/>
  <c r="B20" i="8" s="1"/>
  <c r="A21" i="7"/>
  <c r="A21" i="8" s="1"/>
  <c r="B21" i="7"/>
  <c r="C21" i="7"/>
  <c r="D21" i="7"/>
  <c r="F21" i="7" s="1"/>
  <c r="E21" i="7"/>
  <c r="G21" i="7" s="1"/>
  <c r="A22" i="7"/>
  <c r="A22" i="8" s="1"/>
  <c r="B22" i="7"/>
  <c r="C22" i="7"/>
  <c r="D22" i="7"/>
  <c r="F22" i="7" s="1"/>
  <c r="E22" i="7"/>
  <c r="B22" i="8" s="1"/>
  <c r="A23" i="7"/>
  <c r="A23" i="8" s="1"/>
  <c r="B23" i="7"/>
  <c r="C23" i="7"/>
  <c r="D23" i="7"/>
  <c r="F23" i="7" s="1"/>
  <c r="E23" i="7"/>
  <c r="B23" i="8" s="1"/>
  <c r="A24" i="7"/>
  <c r="A24" i="8" s="1"/>
  <c r="B24" i="7"/>
  <c r="C24" i="7"/>
  <c r="D24" i="7"/>
  <c r="F24" i="7" s="1"/>
  <c r="E24" i="7"/>
  <c r="B24" i="8" s="1"/>
  <c r="A25" i="7"/>
  <c r="A25" i="8" s="1"/>
  <c r="B25" i="7"/>
  <c r="C25" i="7"/>
  <c r="D25" i="7"/>
  <c r="F25" i="7" s="1"/>
  <c r="E25" i="7"/>
  <c r="G25" i="7" s="1"/>
  <c r="A26" i="7"/>
  <c r="A26" i="8" s="1"/>
  <c r="B26" i="7"/>
  <c r="C26" i="7"/>
  <c r="D26" i="7"/>
  <c r="F26" i="7" s="1"/>
  <c r="E26" i="7"/>
  <c r="G26" i="7" s="1"/>
  <c r="A27" i="7"/>
  <c r="A27" i="8" s="1"/>
  <c r="B27" i="7"/>
  <c r="C27" i="7"/>
  <c r="D27" i="7"/>
  <c r="F27" i="7" s="1"/>
  <c r="E27" i="7"/>
  <c r="B27" i="8" s="1"/>
  <c r="A28" i="7"/>
  <c r="A28" i="8" s="1"/>
  <c r="B28" i="7"/>
  <c r="C28" i="7"/>
  <c r="D28" i="7"/>
  <c r="F28" i="7" s="1"/>
  <c r="E28" i="7"/>
  <c r="B28" i="8" s="1"/>
  <c r="A29" i="7"/>
  <c r="A29" i="8" s="1"/>
  <c r="B29" i="7"/>
  <c r="C29" i="7"/>
  <c r="D29" i="7"/>
  <c r="F29" i="7" s="1"/>
  <c r="E29" i="7"/>
  <c r="G29" i="7" s="1"/>
  <c r="A30" i="7"/>
  <c r="A30" i="8" s="1"/>
  <c r="B30" i="7"/>
  <c r="C30" i="7"/>
  <c r="D30" i="7"/>
  <c r="F30" i="7" s="1"/>
  <c r="E30" i="7"/>
  <c r="B30" i="8" s="1"/>
  <c r="A31" i="7"/>
  <c r="A31" i="8" s="1"/>
  <c r="B31" i="7"/>
  <c r="C31" i="7"/>
  <c r="D31" i="7"/>
  <c r="F31" i="7" s="1"/>
  <c r="E31" i="7"/>
  <c r="B31" i="8" s="1"/>
  <c r="A32" i="7"/>
  <c r="A32" i="8" s="1"/>
  <c r="B32" i="7"/>
  <c r="C32" i="7"/>
  <c r="D32" i="7"/>
  <c r="F32" i="7" s="1"/>
  <c r="E32" i="7"/>
  <c r="B32" i="8" s="1"/>
  <c r="E13" i="7"/>
  <c r="G13" i="7" s="1"/>
  <c r="D13" i="7"/>
  <c r="F13" i="7" s="1"/>
  <c r="C13" i="7"/>
  <c r="B13" i="7"/>
  <c r="A13" i="7"/>
  <c r="A13" i="8" s="1"/>
  <c r="A3" i="7"/>
  <c r="A3" i="8" s="1"/>
  <c r="B3" i="7"/>
  <c r="C3" i="7"/>
  <c r="D3" i="7"/>
  <c r="F3" i="7" s="1"/>
  <c r="E3" i="7"/>
  <c r="G3" i="7" s="1"/>
  <c r="A4" i="7"/>
  <c r="A4" i="8" s="1"/>
  <c r="B4" i="7"/>
  <c r="C4" i="7"/>
  <c r="D4" i="7"/>
  <c r="F4" i="7" s="1"/>
  <c r="E4" i="7"/>
  <c r="B4" i="8" s="1"/>
  <c r="A5" i="7"/>
  <c r="A5" i="8" s="1"/>
  <c r="B5" i="7"/>
  <c r="C5" i="7"/>
  <c r="D5" i="7"/>
  <c r="F5" i="7" s="1"/>
  <c r="E5" i="7"/>
  <c r="B5" i="8" s="1"/>
  <c r="A6" i="7"/>
  <c r="A6" i="8" s="1"/>
  <c r="B6" i="7"/>
  <c r="C6" i="7"/>
  <c r="D6" i="7"/>
  <c r="F6" i="7" s="1"/>
  <c r="E6" i="7"/>
  <c r="G6" i="7" s="1"/>
  <c r="A7" i="7"/>
  <c r="A7" i="8" s="1"/>
  <c r="B7" i="7"/>
  <c r="C7" i="7"/>
  <c r="D7" i="7"/>
  <c r="F7" i="7" s="1"/>
  <c r="E7" i="7"/>
  <c r="B7" i="8" s="1"/>
  <c r="A8" i="7"/>
  <c r="A8" i="8" s="1"/>
  <c r="B8" i="7"/>
  <c r="C8" i="7"/>
  <c r="D8" i="7"/>
  <c r="F8" i="7" s="1"/>
  <c r="E8" i="7"/>
  <c r="B8" i="8" s="1"/>
  <c r="A9" i="7"/>
  <c r="A9" i="8" s="1"/>
  <c r="B9" i="7"/>
  <c r="C9" i="7"/>
  <c r="D9" i="7"/>
  <c r="F9" i="7" s="1"/>
  <c r="E9" i="7"/>
  <c r="G9" i="7" s="1"/>
  <c r="A10" i="7"/>
  <c r="A10" i="8" s="1"/>
  <c r="B10" i="7"/>
  <c r="C10" i="7"/>
  <c r="D10" i="7"/>
  <c r="F10" i="7" s="1"/>
  <c r="E10" i="7"/>
  <c r="B10" i="8" s="1"/>
  <c r="A11" i="7"/>
  <c r="A11" i="8" s="1"/>
  <c r="B11" i="7"/>
  <c r="C11" i="7"/>
  <c r="D11" i="7"/>
  <c r="F11" i="7" s="1"/>
  <c r="E11" i="7"/>
  <c r="G11" i="7" s="1"/>
  <c r="A12" i="7"/>
  <c r="A12" i="8" s="1"/>
  <c r="B12" i="7"/>
  <c r="C12" i="7"/>
  <c r="D12" i="7"/>
  <c r="F12" i="7" s="1"/>
  <c r="E12" i="7"/>
  <c r="B12" i="8" s="1"/>
  <c r="E2" i="7"/>
  <c r="B2" i="8" s="1"/>
  <c r="D2" i="7"/>
  <c r="C2" i="7"/>
  <c r="B2" i="7"/>
  <c r="A2" i="7"/>
  <c r="A2" i="8" s="1"/>
  <c r="G52" i="7" l="1"/>
  <c r="G48" i="7"/>
  <c r="G44" i="7"/>
  <c r="G40" i="7"/>
  <c r="G36" i="7"/>
  <c r="G32" i="7"/>
  <c r="G28" i="7"/>
  <c r="G24" i="7"/>
  <c r="G20" i="7"/>
  <c r="G16" i="7"/>
  <c r="G12" i="7"/>
  <c r="G8" i="7"/>
  <c r="G4" i="7"/>
  <c r="B11" i="8"/>
  <c r="B3" i="8"/>
  <c r="B53" i="8"/>
  <c r="B45" i="8"/>
  <c r="B37" i="8"/>
  <c r="B29" i="8"/>
  <c r="B21" i="8"/>
  <c r="B13" i="8"/>
  <c r="B6" i="8"/>
  <c r="G51" i="7"/>
  <c r="G47" i="7"/>
  <c r="G43" i="7"/>
  <c r="G39" i="7"/>
  <c r="G35" i="7"/>
  <c r="G31" i="7"/>
  <c r="G27" i="7"/>
  <c r="G23" i="7"/>
  <c r="G19" i="7"/>
  <c r="G15" i="7"/>
  <c r="G7" i="7"/>
  <c r="B9" i="8"/>
  <c r="B50" i="8"/>
  <c r="B42" i="8"/>
  <c r="B34" i="8"/>
  <c r="B26" i="8"/>
  <c r="B18" i="8"/>
  <c r="G54" i="7"/>
  <c r="G46" i="7"/>
  <c r="G38" i="7"/>
  <c r="G30" i="7"/>
  <c r="G22" i="7"/>
  <c r="G14" i="7"/>
  <c r="G10" i="7"/>
  <c r="B49" i="8"/>
  <c r="B41" i="8"/>
  <c r="B33" i="8"/>
  <c r="B25" i="8"/>
  <c r="B17" i="8"/>
  <c r="G5" i="7"/>
</calcChain>
</file>

<file path=xl/sharedStrings.xml><?xml version="1.0" encoding="utf-8"?>
<sst xmlns="http://schemas.openxmlformats.org/spreadsheetml/2006/main" count="10370" uniqueCount="254">
  <si>
    <t>Notes</t>
  </si>
  <si>
    <t>Year</t>
  </si>
  <si>
    <t>Year Code</t>
  </si>
  <si>
    <t>Deaths</t>
  </si>
  <si>
    <t>Population</t>
  </si>
  <si>
    <t>Crude Rate</t>
  </si>
  <si>
    <t>Crude Rate Lower 95% Confidence Interval</t>
  </si>
  <si>
    <t>Crude Rate Upper 95% Confidence Interval</t>
  </si>
  <si>
    <t>Crude Rate Standard Error</t>
  </si>
  <si>
    <t>Age Adjusted Rate</t>
  </si>
  <si>
    <t>Age Adjusted Rate Lower 95% Confidence Interval</t>
  </si>
  <si>
    <t>Age Adjusted Rate Upper 95% Confidence Interval</t>
  </si>
  <si>
    <t>Age Adjusted Rate Standard Error</t>
  </si>
  <si>
    <t>Total</t>
  </si>
  <si>
    <t>---</t>
  </si>
  <si>
    <t>Dataset: Compressed Mortality, 1968-1978</t>
  </si>
  <si>
    <t>Query Parameters:</t>
  </si>
  <si>
    <t>ICD-8 69 Groups: Suicide (E950-E959)</t>
  </si>
  <si>
    <t>Group By: Year</t>
  </si>
  <si>
    <t>Show Totals: True</t>
  </si>
  <si>
    <t>Show Zero Values: False</t>
  </si>
  <si>
    <t>Show Suppressed: False</t>
  </si>
  <si>
    <t>Standard Population: 2000 U.S. Std. Population</t>
  </si>
  <si>
    <t>Calculate Rates Per: 100,000</t>
  </si>
  <si>
    <t>Help: See http://wonder.cdc.gov/wonder/help/cmf.html for more information.</t>
  </si>
  <si>
    <t>Query Date: Jan 29, 2022 1:35:36 PM</t>
  </si>
  <si>
    <t>Suggested Citation: Centers for Disease Control and Prevention, National Center for Health Statistics. Compressed Mortality File</t>
  </si>
  <si>
    <t>1968-1978. CDC WONDER Online Database, compiled from Compressed Mortality File CMF 1968-1988, Series 20, No. 2A, 2000. Accessed</t>
  </si>
  <si>
    <t>at http://wonder.cdc.gov/cmf-icd8.html on Jan 29, 2022 1:35:36 PM</t>
  </si>
  <si>
    <t>Caveats:</t>
  </si>
  <si>
    <t>1. About national population figures: population figures for 1968-69 and 1971-78 are intercensal estimates of the July 1</t>
  </si>
  <si>
    <t>resident population; population figures for 1970 are April 1 modified census counts. More information:</t>
  </si>
  <si>
    <t>http://wonder.cdc.gov/wonder/help/cmf.html#Population Information.</t>
  </si>
  <si>
    <t>2. The method used to calculate age-adjusted rates is documented here: More information:</t>
  </si>
  <si>
    <t>http://wonder.cdc.gov/wonder/help/cmf.html#Age-Adjusted Rates.</t>
  </si>
  <si>
    <t>3. The populations used to calculate standard age-adjusted rates are documented here: More information:</t>
  </si>
  <si>
    <t>http://wonder.cdc.gov/wonder/help/cmf.html#2000 Standard Population.</t>
  </si>
  <si>
    <t>4. The population figures used in the calculation of death rates for the age group 'under 1 year' are the number of live births</t>
  </si>
  <si>
    <t>for the given time period. More information: http://wonder.cdc.gov/wonder/help/cmf.html#Age Group.</t>
  </si>
  <si>
    <t>5. Deaths for persons of unknown age are included in counts and crude rates, but are not included in age-adjusted rates.</t>
  </si>
  <si>
    <t>6. The method used to calculate 95% confidence intervals is documented here: More information:</t>
  </si>
  <si>
    <t>http://wonder.cdc.gov/wonder/help/cmf.html#Confidence-Intervals.</t>
  </si>
  <si>
    <t>7. The method used to calculate standard errors is documented here: More information:</t>
  </si>
  <si>
    <t>http://wonder.cdc.gov/wonder/help/cmf.html#Standard-Errors.</t>
  </si>
  <si>
    <t>at http://wonder.cdc.gov/cmf-icd8.html on Jan 29, 2022 1:38:09 PM</t>
  </si>
  <si>
    <t>Query Date: Jan 29, 2022 1:38:09 PM</t>
  </si>
  <si>
    <t>Show Totals: False</t>
  </si>
  <si>
    <t>Group By: Year; Gender; Race</t>
  </si>
  <si>
    <t>2106-3</t>
  </si>
  <si>
    <t>White</t>
  </si>
  <si>
    <t>M</t>
  </si>
  <si>
    <t>Male</t>
  </si>
  <si>
    <t>2131-1</t>
  </si>
  <si>
    <t>Other Race</t>
  </si>
  <si>
    <t>2054-5</t>
  </si>
  <si>
    <t>Black or African American</t>
  </si>
  <si>
    <t>F</t>
  </si>
  <si>
    <t>Female</t>
  </si>
  <si>
    <t>Race Code</t>
  </si>
  <si>
    <t>Race</t>
  </si>
  <si>
    <t>Gender Code</t>
  </si>
  <si>
    <t>Gender</t>
  </si>
  <si>
    <t>figures for 1991-98 are bridged-race intercensal estimates of the July 1 resident population.</t>
  </si>
  <si>
    <t>The population figures in this table for 1980 and 1990 are modified age-race-sex (MARS) April 1 census counts. The population</t>
  </si>
  <si>
    <t>United States. Note that the state and county population estimates for these years are not consistent with national estimates.</t>
  </si>
  <si>
    <t>4. Population figures in this table for 1979 and 1981-89 are intercensal estimates of the July 1 resident population of the</t>
  </si>
  <si>
    <t>given time period. More information: http://wonder.cdc.gov/wonder/help/cmf.html#Age Group.</t>
  </si>
  <si>
    <t>3. The population figures used in the calculation of death rates for the age group 'under 1 year' are the live births for the</t>
  </si>
  <si>
    <t>2. The populations used to calculate standard age-adjusted rates are documented here: More information:</t>
  </si>
  <si>
    <t>1. The method used to calculate age-adjusted rates is documented here: More information:</t>
  </si>
  <si>
    <t>1989-1998, Series 20, No. 2E, 2003. Accessed at http://wonder.cdc.gov/cmf-icd9.html on Jan 29, 2022 1:40:38 PM</t>
  </si>
  <si>
    <t>1979-1998. CDC WONDER On-line Database, compiled from Compressed Mortality File CMF 1968-1988, Series 20, No. 2A, 2000 and CMF</t>
  </si>
  <si>
    <t>Query Date: Jan 29, 2022 1:40:38 PM</t>
  </si>
  <si>
    <t>ICD-9 72 Groups: Suicide (E950-E959)</t>
  </si>
  <si>
    <t>Dataset: Compressed Mortality, 1979-1998</t>
  </si>
  <si>
    <t>1989-1998, Series 20, No. 2E, 2003. Accessed at http://wonder.cdc.gov/cmf-icd9.html on Jan 29, 2022 1:41:28 PM</t>
  </si>
  <si>
    <t>Query Date: Jan 29, 2022 1:41:28 PM</t>
  </si>
  <si>
    <t>resident population that is under one year of age. More information: http://wonder.cdc.gov/wonder/help/ucd.html#Age Group.</t>
  </si>
  <si>
    <t>11. The population figures used in the calculation of death rates for the age group 'under 1 year' are the estimates of the</t>
  </si>
  <si>
    <t>were available at the time of release.</t>
  </si>
  <si>
    <t>figures for years 2001 - 2009 differ slightly from previously published reports, due to use of the population estimates which</t>
  </si>
  <si>
    <t>estimates. Population figures for the infant age groups are the number of live births. &lt;br/&gt;&lt;b&gt;Note:&lt;/b&gt; Rates and population</t>
  </si>
  <si>
    <t>figures for 2000 are April 1 Census counts. Population figures for 1999 are from the 1990-1999 intercensal series of July 1</t>
  </si>
  <si>
    <t>population, from the revised intercensal county-level 2000 - 2009 series released by NCHS on October 26, 2012. Population</t>
  </si>
  <si>
    <t>are April 1 Census counts. The population figures for years 2001 - 2009 are bridged-race estimates of the July 1 resident</t>
  </si>
  <si>
    <t>1 resident population, from the Vintage 2011 postcensal series released by NCHS on July 18, 2012. Population figures for 2010</t>
  </si>
  <si>
    <t>postcensal series released by NCHS on June 13, 2013. The population figures for year 2011 are bridged-race estimates of the July</t>
  </si>
  <si>
    <t>2014. The population figures for year 2012 are bridged-race estimates of the July 1 resident population, from the Vintage 2012</t>
  </si>
  <si>
    <t>bridged-race estimates of the July 1 resident population, from the Vintage 2013 postcensal series released by NCHS on June 26,</t>
  </si>
  <si>
    <t>population, from the Vintage 2014 postcensal series released by NCHS on June 30, 2015. The population figures for year 2013 are</t>
  </si>
  <si>
    <t>series released by NCHS on June 28, 2016. The population figures for year 2014 are bridged-race estimates of the July 1 resident</t>
  </si>
  <si>
    <t>population figures for year 2015 are bridged-race estimates of the July 1 resident population, from the Vintage 2015 postcensal</t>
  </si>
  <si>
    <t>estimates of the July 1 resident population, from the Vintage 2016 postcensal series released by NCHS on June 26, 2017. The</t>
  </si>
  <si>
    <t>Vintage 2017 postcensal series released by NCHS on June 27, 2018. The population figures for year 2016 are bridged-race</t>
  </si>
  <si>
    <t>on June 25, 2019. The population figures for year 2017 are bridged-race estimates of the July 1 resident population, from the</t>
  </si>
  <si>
    <t>year 2018 are bridged-race estimates of the July 1 resident population, from the Vintage 2018 postcensal series released by NCHS</t>
  </si>
  <si>
    <t>July 1 resident population, from the Vintage 2019 postcensal series released by NCHS on July 9, 2020. The population figures for</t>
  </si>
  <si>
    <t>postcensal series released by NCHS on September 22, 2021. The population figures for year 2019 are bridged-race estimates of the</t>
  </si>
  <si>
    <t>10. The population figures for year 2020 are bridged-race estimates of the July 1 resident population, from the Vintage 2020</t>
  </si>
  <si>
    <t>http://wonder.cdc.gov/wonder/help/ucd.html#Standard-Errors.</t>
  </si>
  <si>
    <t>9. The method used to calculate standard errors is documented here: More information:</t>
  </si>
  <si>
    <t>http://wonder.cdc.gov/wonder/help/ucd.html#Confidence-Intervals.</t>
  </si>
  <si>
    <t>8. The method used to calculate 95% confidence intervals is documented here: More information:</t>
  </si>
  <si>
    <t>7. Deaths for persons of unknown age are included in counts and crude rates, but are not included in age-adjusted rates.</t>
  </si>
  <si>
    <t>http://wonder.cdc.gov/wonder/help/ucd.html#Age-Adjusted Rates.</t>
  </si>
  <si>
    <t>6. The method used to calculate age-adjusted rates is documented here: More information:</t>
  </si>
  <si>
    <t>http://wonder.cdc.gov/wonder/help/ucd.html#2000 Standard Population.</t>
  </si>
  <si>
    <t>5. The populations used to calculate standard age-adjusted rates are documented here: More information:</t>
  </si>
  <si>
    <t>interpreting these data. More information: http://wonder.cdc.gov/wonder/help/ucd.html#California-Reporting-Anomalies.</t>
  </si>
  <si>
    <t>ill-defined and unspecified causes of mortality" for deaths occurring in years 2000 and 2001. Caution should be used in</t>
  </si>
  <si>
    <t>4. Circumstances in California resulted in unusually high death counts for the ICD-10 cause of death code R99, "Other</t>
  </si>
  <si>
    <t>interpreting these data. More information: http://wonder.cdc.gov/wonder/help/ucd.html#New-Jersey-Reporting-Anomalies.</t>
  </si>
  <si>
    <t>most notably R95, "Sudden Infant Death Syndrome" and X40-X49, "Unintentional poisoning." Caution should be used in</t>
  </si>
  <si>
    <t>R99, "Other ill-defined and unspecified causes of mortality" and therefore unusually low death counts in other ICD-10 codes,</t>
  </si>
  <si>
    <t>3. Circumstances in New Jersey for the year 2009 have resulted in unusually high death counts for the ICD-10 cause of death code</t>
  </si>
  <si>
    <t>More information: http://wonder.cdc.gov/wonder/help/ucd.html#Georgia-Reporting-Anomalies.</t>
  </si>
  <si>
    <t>death code R99, "Other ill-defined and unspecified causes of mortality." Caution should be used in interpreting these data.</t>
  </si>
  <si>
    <t>2. Circumstances in Georgia for the years 2008 and 2009 have resulted in unusually high death counts for the ICD-10 cause of</t>
  </si>
  <si>
    <t>http://wonder.cdc.gov/wonder/help/ucd.html#2014-Revision.</t>
  </si>
  <si>
    <t>1. As of April 3, 2017, the underlying cause of death has been revised for 125 deaths in 2014. More information:</t>
  </si>
  <si>
    <t>at http://wonder.cdc.gov/ucd-icd10.html on Jan 29, 2022 1:43:35 PM</t>
  </si>
  <si>
    <t>compiled from data provided by the 57 vital statistics jurisdictions through the Vital Statistics Cooperative Program. Accessed</t>
  </si>
  <si>
    <t>1999-2020 on CDC WONDER Online Database, released in 2021. Data are from the Multiple Cause of Death Files, 1999-2020, as</t>
  </si>
  <si>
    <t>Suggested Citation: Centers for Disease Control and Prevention, National Center for Health Statistics. Underlying Cause of Death</t>
  </si>
  <si>
    <t>Query Date: Jan 29, 2022 1:43:35 PM</t>
  </si>
  <si>
    <t>Help: See http://wonder.cdc.gov/wonder/help/ucd.html for more information.</t>
  </si>
  <si>
    <t>Rate Options: Default intercensal populations for years 2001-2009 (except Infant Age Groups)</t>
  </si>
  <si>
    <t>ICD-10 113 Cause List: #Intentional self-harm (suicide) (*U03,X60-X84,Y87.0)</t>
  </si>
  <si>
    <t>Dataset: Underlying Cause of Death, 1999-2020</t>
  </si>
  <si>
    <t>14. The population figures used in the calculation of death rates for the age group 'under 1 year' are the estimates of the</t>
  </si>
  <si>
    <t>13. The population figures for year 2020 are bridged-race estimates of the July 1 resident population, from the Vintage 2020</t>
  </si>
  <si>
    <t>12. The method used to calculate standard errors is documented here: More information:</t>
  </si>
  <si>
    <t>11. The method used to calculate 95% confidence intervals is documented here: More information:</t>
  </si>
  <si>
    <t>http://wonder.cdc.gov/wonder/help/ucd.html#Racial Differences.</t>
  </si>
  <si>
    <t>are inconsistent between these two data sources, death rates will be biased. More information:</t>
  </si>
  <si>
    <t>of observation. Race and ethnicity information from the census is by self-report. To the extent that race and Hispanic origin</t>
  </si>
  <si>
    <t>funeral director as provided by an informant, often the surviving next of kin, or, in the absence of an informant, on the basis</t>
  </si>
  <si>
    <t>10. Information included on the death certificate about the race and Hispanic ethnicity of the decedent is reported by the</t>
  </si>
  <si>
    <t>http://wonder.cdc.gov/wonder/help/ucd.html#Not Stated.</t>
  </si>
  <si>
    <t>Hispanic Origin groups, so are not included in the Hispanic Origin specific counts and rates. More information:</t>
  </si>
  <si>
    <t>9. Deaths of persons with Hispanic origin "Not Stated" are included in "All" counts and rates, but are not distributed among</t>
  </si>
  <si>
    <t>8. Deaths for persons of unknown age are included in counts and crude rates, but are not included in age-adjusted rates.</t>
  </si>
  <si>
    <t>7. The method used to calculate age-adjusted rates is documented here: More information:</t>
  </si>
  <si>
    <t>6. The populations used to calculate standard age-adjusted rates are documented here: More information:</t>
  </si>
  <si>
    <t>http://wonder.cdc.gov/wonder/help/ucd.html#Unreliable.</t>
  </si>
  <si>
    <t>5. Death rates are flagged as Unreliable when the rate is calculated with a numerator of 20 or less. More information:</t>
  </si>
  <si>
    <t>1. Rows with zero Deaths are hidden. Use Quick Options above to show zero rows.</t>
  </si>
  <si>
    <t>Messages:</t>
  </si>
  <si>
    <t>at http://wonder.cdc.gov/ucd-icd10.html on Jan 29, 2022 1:45:07 PM</t>
  </si>
  <si>
    <t>Query Date: Jan 29, 2022 1:45:07 PM</t>
  </si>
  <si>
    <t>Group By: Year; Gender; Race; Hispanic Origin</t>
  </si>
  <si>
    <t>Not Applicable</t>
  </si>
  <si>
    <t>NS</t>
  </si>
  <si>
    <t>Not Stated</t>
  </si>
  <si>
    <t>2186-2</t>
  </si>
  <si>
    <t>Not Hispanic or Latino</t>
  </si>
  <si>
    <t>2135-2</t>
  </si>
  <si>
    <t>Hispanic or Latino</t>
  </si>
  <si>
    <t>A-PI</t>
  </si>
  <si>
    <t>Asian or Pacific Islander</t>
  </si>
  <si>
    <t>1002-5</t>
  </si>
  <si>
    <t>American Indian or Alaska Native</t>
  </si>
  <si>
    <t>Unreliable</t>
  </si>
  <si>
    <t>Hispanic Origin Code</t>
  </si>
  <si>
    <t>Hispanic Origin</t>
  </si>
  <si>
    <t>Number of Deaths</t>
  </si>
  <si>
    <t>Age-adjusted rate</t>
  </si>
  <si>
    <t>%age change crude rate</t>
  </si>
  <si>
    <t>%age change age-adjusted rate</t>
  </si>
  <si>
    <t>Overall age-adjusted death rate</t>
  </si>
  <si>
    <t>White Male</t>
  </si>
  <si>
    <t>White Female</t>
  </si>
  <si>
    <t>Black Male</t>
  </si>
  <si>
    <t>Black Female</t>
  </si>
  <si>
    <t>Hispanic Male</t>
  </si>
  <si>
    <t>Hispanic Female</t>
  </si>
  <si>
    <t>Asian Male</t>
  </si>
  <si>
    <t>Asian Female</t>
  </si>
  <si>
    <t>Native American Male</t>
  </si>
  <si>
    <t>Native American Female</t>
  </si>
  <si>
    <t>9. The population figures used in the calculation of death rates for the age group 'under 1 year' are the estimates of the</t>
  </si>
  <si>
    <t>8. The population figures for year 2020 are bridged-race estimates of the July 1 resident population, from the Vintage 2020</t>
  </si>
  <si>
    <t>7. Information included on the death certificate about the race and Hispanic ethnicity of the decedent is reported by the</t>
  </si>
  <si>
    <t>6. Deaths of persons with Hispanic origin "Not Stated" are included in "All" counts and rates, but are not distributed among</t>
  </si>
  <si>
    <t>4. The method used to calculate age-adjusted rates is documented here: More information:</t>
  </si>
  <si>
    <t>2. Death rates are flagged as Unreliable when the rate is calculated with a numerator of 20 or less. More information:</t>
  </si>
  <si>
    <t>at http://wonder.cdc.gov/ucd-icd10.html on Jan 31, 2022 10:09:35 AM</t>
  </si>
  <si>
    <t>Query Date: Jan 31, 2022 10:09:35 AM</t>
  </si>
  <si>
    <t>Group By: Year; Gender; Hispanic Origin; Race</t>
  </si>
  <si>
    <t>KEY</t>
  </si>
  <si>
    <t>Lookup Total Suicides</t>
  </si>
  <si>
    <t>Percentage</t>
  </si>
  <si>
    <t>9. Deaths occurring through August 20, 2022 as of September 04, 2022.</t>
  </si>
  <si>
    <t>the "all causes" statistics and the cause of death is temporarily categorized as "999" during the 24 week time period&lt;/i&gt;.</t>
  </si>
  <si>
    <t>provisional data, due to a 6-month lag to account for delays in death certificate completion. &lt;i&gt;These deaths are included in</t>
  </si>
  <si>
    <t>external causes of injury (ICD-10 codes V01-Y89) are not shown for the most recent 24 weeks prior to the final data in the</t>
  </si>
  <si>
    <t>8. Deaths related to external causes of injury or sudden death: The provisional number of deaths and related statistics for</t>
  </si>
  <si>
    <t>Group.</t>
  </si>
  <si>
    <t>resident population that is under one year of age. More information: http://wonder.cdc.gov/wonder/help/mcd-provisional.html#Age</t>
  </si>
  <si>
    <t>7. The population figures used in the calculation of death rates for the age group 'under 1 year' are the estimates of the</t>
  </si>
  <si>
    <t>postcensal series released by the Census Bureau on June 20, 2019.</t>
  </si>
  <si>
    <t>2020. The population figures for year 2018 are single-race estimates of the July 1 resident population, from the Vintage 2018</t>
  </si>
  <si>
    <t>estimates of the July 1 resident population, from the Vintage 2019 postcensal series released by the Census Bureau on June 25,</t>
  </si>
  <si>
    <t>2020 postcensal series released by the Census Bureau on July 27, 2021. The population figures for year 2019 are single-race</t>
  </si>
  <si>
    <t>6. The population figures for years 2021 and 2020 are single-race estimates of the July 1 resident population, from the Vintage</t>
  </si>
  <si>
    <t>http://wonder.cdc.gov/wonder/help/mcd-provisional.html#Standard-Errors.</t>
  </si>
  <si>
    <t>5. The method used to calculate standard errors is documented here: More information:</t>
  </si>
  <si>
    <t>http://wonder.cdc.gov/wonder/help/mcd-provisional.html#Confidence-Intervals.</t>
  </si>
  <si>
    <t>4. The method used to calculate 95% confidence intervals is documented here: More information:</t>
  </si>
  <si>
    <t>3. Deaths for persons of unknown age are included in counts and crude rates, but are not included in age-adjusted rates.</t>
  </si>
  <si>
    <t>http://wonder.cdc.gov/wonder/help/mcd-provisional.html#Age-Adjusted Rates.</t>
  </si>
  <si>
    <t>http://wonder.cdc.gov/wonder/help/mcd-provisional.html#2000 Standard Population.</t>
  </si>
  <si>
    <t>1. The populations used to calculate standard age-adjusted rates are documented here: More information:</t>
  </si>
  <si>
    <t>AM</t>
  </si>
  <si>
    <t>the Vital Statistics Cooperative Program. Accessed at http://wonder.cdc.gov/mcd-icd10-provisional.html on Sep 10, 2022 10:04:38</t>
  </si>
  <si>
    <t>and from provisional data for years 2021-2022, as compiled from data provided by the 57 vital statistics jurisdictions through</t>
  </si>
  <si>
    <t>System, Provisional Mortality on CDC WONDER Online Database. Data are from the final Multiple Cause of Death Files, 2018-2020,</t>
  </si>
  <si>
    <t>Suggested Citation: Centers for Disease Control and Prevention, National Center for Health Statistics. National Vital Statistics</t>
  </si>
  <si>
    <t>Query Date: Sep 10, 2022 10:04:38 AM</t>
  </si>
  <si>
    <t>Help: See http://wonder.cdc.gov/wonder/help/mcd-provisional.html for more information.</t>
  </si>
  <si>
    <t>UCD - ICD-10 113 Cause List: #Intentional self-harm (suicide) (*U03,X60-X84,Y87.0)</t>
  </si>
  <si>
    <t>Dataset: Provisional Mortality Statistics, 2018 through Last Month</t>
  </si>
  <si>
    <t>2022 (provisional and partial)</t>
  </si>
  <si>
    <t>2021 (provisional)</t>
  </si>
  <si>
    <t>13. Deaths occurring through August 20, 2022 as of September 04, 2022.</t>
  </si>
  <si>
    <t>12. Deaths related to external causes of injury or sudden death: The provisional number of deaths and related statistics for</t>
  </si>
  <si>
    <t>10. The population figures for years 2021 and 2020 are single-race estimates of the July 1 resident population, from the Vintage</t>
  </si>
  <si>
    <t>http://wonder.cdc.gov/wonder/help/mcd-provisional.html#Racial Differences.</t>
  </si>
  <si>
    <t>http://wonder.cdc.gov/wonder/help/mcd-provisional.html#Not Stated.</t>
  </si>
  <si>
    <t>http://wonder.cdc.gov/wonder/help/mcd-provisional.html#Unreliable.</t>
  </si>
  <si>
    <t>http://wonder.cdc.gov/wonder/help/mcd-provisional.html#Assurance of Confidentiality.</t>
  </si>
  <si>
    <t>1. Data are Suppressed when the data meet the criteria for confidentiality constraints. More information:</t>
  </si>
  <si>
    <t>2. Rows with suppressed Deaths are hidden. Use Quick Options above to show suppressed rows.</t>
  </si>
  <si>
    <t>http://wonder.cdc.gov/wonder/help/faq.html#Privacy.</t>
  </si>
  <si>
    <t>1. Totals are not available for these results due to suppression constraints. More Information:</t>
  </si>
  <si>
    <t>the Vital Statistics Cooperative Program. Accessed at http://wonder.cdc.gov/mcd-icd10-provisional.html on Sep 10, 2022 10:11:49</t>
  </si>
  <si>
    <t>Query Date: Sep 10, 2022 10:11:49 AM</t>
  </si>
  <si>
    <t>Show Totals: Disabled</t>
  </si>
  <si>
    <t>Group By: Year; Gender; Single Race 6; Hispanic Origin</t>
  </si>
  <si>
    <t>More than one race</t>
  </si>
  <si>
    <t>A</t>
  </si>
  <si>
    <t>Asian</t>
  </si>
  <si>
    <t>NHOPI</t>
  </si>
  <si>
    <t>Native Hawaiian or Other Pacific Islander</t>
  </si>
  <si>
    <t>Single Race 6 Code</t>
  </si>
  <si>
    <t>Single Race 6</t>
  </si>
  <si>
    <t>Twenty-year cumulative percentage change</t>
  </si>
  <si>
    <t>Annualized</t>
  </si>
  <si>
    <t>Two-year change</t>
  </si>
  <si>
    <t>Black</t>
  </si>
  <si>
    <t>Hispanic</t>
  </si>
  <si>
    <t>Native American</t>
  </si>
  <si>
    <t>Two-Year Cumulative Change in Age-Adjusted Death Rate by Suicide, U.S., 2019-2021 (provisional)</t>
  </si>
  <si>
    <t>Twenty-Year Cumulative Change in Age-Adjusted Death Rate by Suicide, U.S., 2001-2021 (provisional)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</si>
</sst>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8"/>
      <color theme="3"/>
      <name val="Calibri"/>
      <family val="2"/>
      <scheme val="major"/>
    </font>
    <font>
      <b/>
      <sz val="15"/>
      <color theme="3"/>
      <name val="Calibri Light"/>
      <family val="2"/>
      <scheme val="minor"/>
    </font>
    <font>
      <b/>
      <sz val="13"/>
      <color theme="3"/>
      <name val="Calibri Light"/>
      <family val="2"/>
      <scheme val="minor"/>
    </font>
    <font>
      <b/>
      <sz val="11"/>
      <color theme="3"/>
      <name val="Calibri Light"/>
      <family val="2"/>
      <scheme val="minor"/>
    </font>
    <font>
      <sz val="11"/>
      <color rgb="FF006100"/>
      <name val="Calibri Light"/>
      <family val="2"/>
      <scheme val="minor"/>
    </font>
    <font>
      <sz val="11"/>
      <color rgb="FF9C0006"/>
      <name val="Calibri Light"/>
      <family val="2"/>
      <scheme val="minor"/>
    </font>
    <font>
      <sz val="11"/>
      <color rgb="FF9C5700"/>
      <name val="Calibri Light"/>
      <family val="2"/>
      <scheme val="minor"/>
    </font>
    <font>
      <sz val="11"/>
      <color rgb="FF3F3F76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b/>
      <sz val="11"/>
      <color rgb="FFFA7D00"/>
      <name val="Calibri Light"/>
      <family val="2"/>
      <scheme val="minor"/>
    </font>
    <font>
      <sz val="11"/>
      <color rgb="FFFA7D00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rgb="FFFF0000"/>
      <name val="Calibri Light"/>
      <family val="2"/>
      <scheme val="minor"/>
    </font>
    <font>
      <i/>
      <sz val="11"/>
      <color rgb="FF7F7F7F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6"/>
      <color theme="1"/>
      <name val="Calibri Light"/>
      <family val="2"/>
      <scheme val="minor"/>
    </font>
    <font>
      <sz val="14"/>
      <color theme="1"/>
      <name val="Calibri Light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2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9" fontId="0" fillId="0" borderId="0" xfId="1" applyFont="1"/>
    <xf numFmtId="164" fontId="0" fillId="0" borderId="0" xfId="1" applyNumberFormat="1" applyFont="1"/>
    <xf numFmtId="0" fontId="0" fillId="33" borderId="0" xfId="0" applyFill="1"/>
    <xf numFmtId="0" fontId="0" fillId="33" borderId="0" xfId="0" applyFill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0" borderId="10" xfId="0" applyBorder="1"/>
    <xf numFmtId="0" fontId="16" fillId="0" borderId="10" xfId="0" applyFont="1" applyBorder="1"/>
    <xf numFmtId="164" fontId="19" fillId="0" borderId="10" xfId="0" applyNumberFormat="1" applyFont="1" applyBorder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Death Rates for Suicide, U.S.</a:t>
            </a:r>
          </a:p>
        </c:rich>
      </c:tx>
      <c:layout>
        <c:manualLayout>
          <c:xMode val="edge"/>
          <c:yMode val="edge"/>
          <c:x val="0.34073692185522564"/>
          <c:y val="2.42374622422801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29350988230905E-2"/>
          <c:y val="2.4237462242280152E-2"/>
          <c:w val="0.89566886435148063"/>
          <c:h val="0.930926731455757"/>
        </c:manualLayout>
      </c:layout>
      <c:lineChart>
        <c:grouping val="standard"/>
        <c:varyColors val="0"/>
        <c:ser>
          <c:idx val="0"/>
          <c:order val="0"/>
          <c:tx>
            <c:strRef>
              <c:f>'Data prep simple'!$D$1</c:f>
              <c:strCache>
                <c:ptCount val="1"/>
                <c:pt idx="0">
                  <c:v>Crude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1991085587342647E-2"/>
                  <c:y val="2.4343540899206595E-2"/>
                </c:manualLayout>
              </c:layout>
              <c:tx>
                <c:rich>
                  <a:bodyPr/>
                  <a:lstStyle/>
                  <a:p>
                    <a:fld id="{C070D757-9AC1-428E-89B4-6CC0C50BA191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F4A-4E1F-9511-BD7E75527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simple'!$D$2:$D$55</c:f>
              <c:numCache>
                <c:formatCode>General</c:formatCode>
                <c:ptCount val="54"/>
                <c:pt idx="0">
                  <c:v>10.7</c:v>
                </c:pt>
                <c:pt idx="1">
                  <c:v>11.1</c:v>
                </c:pt>
                <c:pt idx="2">
                  <c:v>11.5</c:v>
                </c:pt>
                <c:pt idx="3">
                  <c:v>11.7</c:v>
                </c:pt>
                <c:pt idx="4">
                  <c:v>12</c:v>
                </c:pt>
                <c:pt idx="5">
                  <c:v>11.9</c:v>
                </c:pt>
                <c:pt idx="6">
                  <c:v>12</c:v>
                </c:pt>
                <c:pt idx="7">
                  <c:v>12.6</c:v>
                </c:pt>
                <c:pt idx="8">
                  <c:v>12.3</c:v>
                </c:pt>
                <c:pt idx="9">
                  <c:v>13</c:v>
                </c:pt>
                <c:pt idx="10">
                  <c:v>12.3</c:v>
                </c:pt>
                <c:pt idx="11">
                  <c:v>12.1</c:v>
                </c:pt>
                <c:pt idx="12">
                  <c:v>11.9</c:v>
                </c:pt>
                <c:pt idx="13">
                  <c:v>12</c:v>
                </c:pt>
                <c:pt idx="14">
                  <c:v>12.2</c:v>
                </c:pt>
                <c:pt idx="15">
                  <c:v>12.1</c:v>
                </c:pt>
                <c:pt idx="16">
                  <c:v>12.4</c:v>
                </c:pt>
                <c:pt idx="17">
                  <c:v>12.4</c:v>
                </c:pt>
                <c:pt idx="18">
                  <c:v>12.9</c:v>
                </c:pt>
                <c:pt idx="19">
                  <c:v>12.7</c:v>
                </c:pt>
                <c:pt idx="20">
                  <c:v>12.4</c:v>
                </c:pt>
                <c:pt idx="21">
                  <c:v>12.2</c:v>
                </c:pt>
                <c:pt idx="22">
                  <c:v>12.4</c:v>
                </c:pt>
                <c:pt idx="23">
                  <c:v>12.2</c:v>
                </c:pt>
                <c:pt idx="24">
                  <c:v>11.9</c:v>
                </c:pt>
                <c:pt idx="25">
                  <c:v>12</c:v>
                </c:pt>
                <c:pt idx="26">
                  <c:v>11.8</c:v>
                </c:pt>
                <c:pt idx="27">
                  <c:v>11.7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11</c:v>
                </c:pt>
                <c:pt idx="35">
                  <c:v>10.9</c:v>
                </c:pt>
                <c:pt idx="36">
                  <c:v>11.1</c:v>
                </c:pt>
                <c:pt idx="37">
                  <c:v>11</c:v>
                </c:pt>
                <c:pt idx="38">
                  <c:v>11.2</c:v>
                </c:pt>
                <c:pt idx="39">
                  <c:v>11.5</c:v>
                </c:pt>
                <c:pt idx="40">
                  <c:v>11.8</c:v>
                </c:pt>
                <c:pt idx="41">
                  <c:v>12</c:v>
                </c:pt>
                <c:pt idx="42">
                  <c:v>12.4</c:v>
                </c:pt>
                <c:pt idx="43">
                  <c:v>12.7</c:v>
                </c:pt>
                <c:pt idx="44">
                  <c:v>12.9</c:v>
                </c:pt>
                <c:pt idx="45">
                  <c:v>13</c:v>
                </c:pt>
                <c:pt idx="46">
                  <c:v>13.4</c:v>
                </c:pt>
                <c:pt idx="47">
                  <c:v>13.7</c:v>
                </c:pt>
                <c:pt idx="48">
                  <c:v>13.9</c:v>
                </c:pt>
                <c:pt idx="49">
                  <c:v>14.5</c:v>
                </c:pt>
                <c:pt idx="50">
                  <c:v>14.8</c:v>
                </c:pt>
                <c:pt idx="51">
                  <c:v>14.5</c:v>
                </c:pt>
                <c:pt idx="52">
                  <c:v>14</c:v>
                </c:pt>
                <c:pt idx="53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A-4E1F-9511-BD7E75527946}"/>
            </c:ext>
          </c:extLst>
        </c:ser>
        <c:ser>
          <c:idx val="1"/>
          <c:order val="1"/>
          <c:tx>
            <c:strRef>
              <c:f>'Data prep simple'!$E$1</c:f>
              <c:strCache>
                <c:ptCount val="1"/>
                <c:pt idx="0">
                  <c:v>Age-adjusted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9"/>
              <c:layout>
                <c:manualLayout>
                  <c:x val="-5.5710750154601398E-2"/>
                  <c:y val="-4.4435347444180297E-2"/>
                </c:manualLayout>
              </c:layout>
              <c:tx>
                <c:rich>
                  <a:bodyPr/>
                  <a:lstStyle/>
                  <a:p>
                    <a:fld id="{F46A9371-E469-4BB8-85C9-E8115224E370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8F4A-4E1F-9511-BD7E7552794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simple'!$E$2:$E$55</c:f>
              <c:numCache>
                <c:formatCode>General</c:formatCode>
                <c:ptCount val="54"/>
                <c:pt idx="0">
                  <c:v>12.4</c:v>
                </c:pt>
                <c:pt idx="1">
                  <c:v>12.7</c:v>
                </c:pt>
                <c:pt idx="2">
                  <c:v>13.1</c:v>
                </c:pt>
                <c:pt idx="3">
                  <c:v>13.2</c:v>
                </c:pt>
                <c:pt idx="4">
                  <c:v>13.3</c:v>
                </c:pt>
                <c:pt idx="5">
                  <c:v>13.1</c:v>
                </c:pt>
                <c:pt idx="6">
                  <c:v>13.2</c:v>
                </c:pt>
                <c:pt idx="7">
                  <c:v>13.6</c:v>
                </c:pt>
                <c:pt idx="8">
                  <c:v>13.2</c:v>
                </c:pt>
                <c:pt idx="9">
                  <c:v>13.7</c:v>
                </c:pt>
                <c:pt idx="10">
                  <c:v>12.9</c:v>
                </c:pt>
                <c:pt idx="11">
                  <c:v>12.6</c:v>
                </c:pt>
                <c:pt idx="12">
                  <c:v>12.2</c:v>
                </c:pt>
                <c:pt idx="13">
                  <c:v>12.3</c:v>
                </c:pt>
                <c:pt idx="14">
                  <c:v>12.5</c:v>
                </c:pt>
                <c:pt idx="15">
                  <c:v>12.4</c:v>
                </c:pt>
                <c:pt idx="16">
                  <c:v>12.6</c:v>
                </c:pt>
                <c:pt idx="17">
                  <c:v>12.5</c:v>
                </c:pt>
                <c:pt idx="18">
                  <c:v>13</c:v>
                </c:pt>
                <c:pt idx="19">
                  <c:v>12.8</c:v>
                </c:pt>
                <c:pt idx="20">
                  <c:v>12.5</c:v>
                </c:pt>
                <c:pt idx="21">
                  <c:v>12.3</c:v>
                </c:pt>
                <c:pt idx="22">
                  <c:v>12.5</c:v>
                </c:pt>
                <c:pt idx="23">
                  <c:v>12.3</c:v>
                </c:pt>
                <c:pt idx="24">
                  <c:v>12</c:v>
                </c:pt>
                <c:pt idx="25">
                  <c:v>12.1</c:v>
                </c:pt>
                <c:pt idx="26">
                  <c:v>11.9</c:v>
                </c:pt>
                <c:pt idx="27">
                  <c:v>11.8</c:v>
                </c:pt>
                <c:pt idx="28">
                  <c:v>11.5</c:v>
                </c:pt>
                <c:pt idx="29">
                  <c:v>11.2</c:v>
                </c:pt>
                <c:pt idx="30">
                  <c:v>11.1</c:v>
                </c:pt>
                <c:pt idx="31">
                  <c:v>10.5</c:v>
                </c:pt>
                <c:pt idx="32">
                  <c:v>10.4</c:v>
                </c:pt>
                <c:pt idx="33">
                  <c:v>10.7</c:v>
                </c:pt>
                <c:pt idx="34">
                  <c:v>10.9</c:v>
                </c:pt>
                <c:pt idx="35">
                  <c:v>10.8</c:v>
                </c:pt>
                <c:pt idx="36">
                  <c:v>11</c:v>
                </c:pt>
                <c:pt idx="37">
                  <c:v>10.9</c:v>
                </c:pt>
                <c:pt idx="38">
                  <c:v>11</c:v>
                </c:pt>
                <c:pt idx="39">
                  <c:v>11.3</c:v>
                </c:pt>
                <c:pt idx="40">
                  <c:v>11.6</c:v>
                </c:pt>
                <c:pt idx="41">
                  <c:v>11.8</c:v>
                </c:pt>
                <c:pt idx="42">
                  <c:v>12.1</c:v>
                </c:pt>
                <c:pt idx="43">
                  <c:v>12.3</c:v>
                </c:pt>
                <c:pt idx="44">
                  <c:v>12.6</c:v>
                </c:pt>
                <c:pt idx="45">
                  <c:v>12.6</c:v>
                </c:pt>
                <c:pt idx="46">
                  <c:v>13</c:v>
                </c:pt>
                <c:pt idx="47">
                  <c:v>13.3</c:v>
                </c:pt>
                <c:pt idx="48">
                  <c:v>13.5</c:v>
                </c:pt>
                <c:pt idx="49">
                  <c:v>14</c:v>
                </c:pt>
                <c:pt idx="50">
                  <c:v>14.2</c:v>
                </c:pt>
                <c:pt idx="51">
                  <c:v>13.9</c:v>
                </c:pt>
                <c:pt idx="52">
                  <c:v>13.5</c:v>
                </c:pt>
                <c:pt idx="53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A-4E1F-9511-BD7E7552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664656"/>
        <c:axId val="810666296"/>
      </c:lineChart>
      <c:catAx>
        <c:axId val="8106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6296"/>
        <c:crosses val="autoZero"/>
        <c:auto val="1"/>
        <c:lblAlgn val="ctr"/>
        <c:lblOffset val="100"/>
        <c:tickLblSkip val="4"/>
        <c:noMultiLvlLbl val="0"/>
      </c:catAx>
      <c:valAx>
        <c:axId val="810666296"/>
        <c:scaling>
          <c:orientation val="minMax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0262506607426568E-2"/>
              <c:y val="2.15743631264863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Death Rates for Suicide, U.S.</a:t>
            </a:r>
          </a:p>
        </c:rich>
      </c:tx>
      <c:layout>
        <c:manualLayout>
          <c:xMode val="edge"/>
          <c:yMode val="edge"/>
          <c:x val="0.34073692185522564"/>
          <c:y val="2.4237462242280152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29350988230905E-2"/>
          <c:y val="2.4237462242280152E-2"/>
          <c:w val="0.89566886435148063"/>
          <c:h val="0.930926731455757"/>
        </c:manualLayout>
      </c:layout>
      <c:lineChart>
        <c:grouping val="standard"/>
        <c:varyColors val="0"/>
        <c:ser>
          <c:idx val="0"/>
          <c:order val="0"/>
          <c:tx>
            <c:strRef>
              <c:f>'Data prep simple'!$D$1</c:f>
              <c:strCache>
                <c:ptCount val="1"/>
                <c:pt idx="0">
                  <c:v>Crude Rate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1991085587342647E-2"/>
                  <c:y val="2.4343540899206595E-2"/>
                </c:manualLayout>
              </c:layout>
              <c:tx>
                <c:rich>
                  <a:bodyPr/>
                  <a:lstStyle/>
                  <a:p>
                    <a:fld id="{C070D757-9AC1-428E-89B4-6CC0C50BA191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BB7-4C5E-BCF9-6B42E026C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simple'!$A$50:$A$55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'Data prep simple'!$D$50:$D$55</c:f>
              <c:numCache>
                <c:formatCode>General</c:formatCode>
                <c:ptCount val="6"/>
                <c:pt idx="0">
                  <c:v>13.9</c:v>
                </c:pt>
                <c:pt idx="1">
                  <c:v>14.5</c:v>
                </c:pt>
                <c:pt idx="2">
                  <c:v>14.8</c:v>
                </c:pt>
                <c:pt idx="3">
                  <c:v>14.5</c:v>
                </c:pt>
                <c:pt idx="4">
                  <c:v>14</c:v>
                </c:pt>
                <c:pt idx="5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7-4C5E-BCF9-6B42E026C873}"/>
            </c:ext>
          </c:extLst>
        </c:ser>
        <c:ser>
          <c:idx val="1"/>
          <c:order val="1"/>
          <c:tx>
            <c:strRef>
              <c:f>'Data prep simple'!$E$1</c:f>
              <c:strCache>
                <c:ptCount val="1"/>
                <c:pt idx="0">
                  <c:v>Age-adjusted rate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2.7852134139479286E-2"/>
                  <c:y val="3.4388744447667229E-2"/>
                </c:manualLayout>
              </c:layout>
              <c:tx>
                <c:rich>
                  <a:bodyPr/>
                  <a:lstStyle/>
                  <a:p>
                    <a:fld id="{2CC045B9-BCDA-4AD9-998E-F9CAA904A5CA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6BB7-4C5E-BCF9-6B42E026C873}"/>
                </c:ext>
              </c:extLst>
            </c:dLbl>
            <c:dLbl>
              <c:idx val="9"/>
              <c:layout>
                <c:manualLayout>
                  <c:x val="-5.5710750154601398E-2"/>
                  <c:y val="-4.4435347444180297E-2"/>
                </c:manualLayout>
              </c:layout>
              <c:tx>
                <c:rich>
                  <a:bodyPr/>
                  <a:lstStyle/>
                  <a:p>
                    <a:fld id="{F46A9371-E469-4BB8-85C9-E8115224E370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BB7-4C5E-BCF9-6B42E026C8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simple'!$A$50:$A$55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'Data prep simple'!$E$50:$E$55</c:f>
              <c:numCache>
                <c:formatCode>General</c:formatCode>
                <c:ptCount val="6"/>
                <c:pt idx="0">
                  <c:v>13.5</c:v>
                </c:pt>
                <c:pt idx="1">
                  <c:v>14</c:v>
                </c:pt>
                <c:pt idx="2">
                  <c:v>14.2</c:v>
                </c:pt>
                <c:pt idx="3">
                  <c:v>13.9</c:v>
                </c:pt>
                <c:pt idx="4">
                  <c:v>13.5</c:v>
                </c:pt>
                <c:pt idx="5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B7-4C5E-BCF9-6B42E026C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0664656"/>
        <c:axId val="810666296"/>
      </c:lineChart>
      <c:catAx>
        <c:axId val="8106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6296"/>
        <c:crosses val="autoZero"/>
        <c:auto val="1"/>
        <c:lblAlgn val="ctr"/>
        <c:lblOffset val="100"/>
        <c:noMultiLvlLbl val="0"/>
      </c:catAx>
      <c:valAx>
        <c:axId val="8106662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0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0262506607426568E-2"/>
              <c:y val="2.157436312648631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06646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49"/>
              <c:layout>
                <c:manualLayout>
                  <c:x val="-0.11726269625487658"/>
                  <c:y val="2.4255708646284763E-2"/>
                </c:manualLayout>
              </c:layout>
              <c:tx>
                <c:rich>
                  <a:bodyPr/>
                  <a:lstStyle/>
                  <a:p>
                    <a:fld id="{F924DBDA-ADEB-4C0A-945C-F59351E0D857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split'!$C$2:$C$55</c:f>
              <c:numCache>
                <c:formatCode>General</c:formatCode>
                <c:ptCount val="54"/>
                <c:pt idx="0">
                  <c:v>20.100000000000001</c:v>
                </c:pt>
                <c:pt idx="1">
                  <c:v>20.3</c:v>
                </c:pt>
                <c:pt idx="2">
                  <c:v>20.8</c:v>
                </c:pt>
                <c:pt idx="3">
                  <c:v>20.7</c:v>
                </c:pt>
                <c:pt idx="4">
                  <c:v>21.2</c:v>
                </c:pt>
                <c:pt idx="5">
                  <c:v>21.1</c:v>
                </c:pt>
                <c:pt idx="6">
                  <c:v>21.2</c:v>
                </c:pt>
                <c:pt idx="7">
                  <c:v>21.9</c:v>
                </c:pt>
                <c:pt idx="8">
                  <c:v>21.3</c:v>
                </c:pt>
                <c:pt idx="9">
                  <c:v>22.5</c:v>
                </c:pt>
                <c:pt idx="10">
                  <c:v>21.2</c:v>
                </c:pt>
                <c:pt idx="11">
                  <c:v>20.7</c:v>
                </c:pt>
                <c:pt idx="12">
                  <c:v>20.9</c:v>
                </c:pt>
                <c:pt idx="13">
                  <c:v>20.9</c:v>
                </c:pt>
                <c:pt idx="14">
                  <c:v>21.6</c:v>
                </c:pt>
                <c:pt idx="15">
                  <c:v>21.6</c:v>
                </c:pt>
                <c:pt idx="16">
                  <c:v>22.1</c:v>
                </c:pt>
                <c:pt idx="17">
                  <c:v>22.4</c:v>
                </c:pt>
                <c:pt idx="18">
                  <c:v>23.2</c:v>
                </c:pt>
                <c:pt idx="19">
                  <c:v>23</c:v>
                </c:pt>
                <c:pt idx="20">
                  <c:v>22.5</c:v>
                </c:pt>
                <c:pt idx="21">
                  <c:v>22.3</c:v>
                </c:pt>
                <c:pt idx="22">
                  <c:v>22.8</c:v>
                </c:pt>
                <c:pt idx="23">
                  <c:v>22.4</c:v>
                </c:pt>
                <c:pt idx="24">
                  <c:v>21.8</c:v>
                </c:pt>
                <c:pt idx="25">
                  <c:v>21.9</c:v>
                </c:pt>
                <c:pt idx="26">
                  <c:v>21.7</c:v>
                </c:pt>
                <c:pt idx="27">
                  <c:v>21.6</c:v>
                </c:pt>
                <c:pt idx="28">
                  <c:v>21.1</c:v>
                </c:pt>
                <c:pt idx="29">
                  <c:v>20.3</c:v>
                </c:pt>
                <c:pt idx="30">
                  <c:v>20.2</c:v>
                </c:pt>
                <c:pt idx="31">
                  <c:v>20.2</c:v>
                </c:pt>
                <c:pt idx="32">
                  <c:v>20.2</c:v>
                </c:pt>
                <c:pt idx="33">
                  <c:v>21</c:v>
                </c:pt>
                <c:pt idx="34">
                  <c:v>21.5</c:v>
                </c:pt>
                <c:pt idx="35">
                  <c:v>21.1</c:v>
                </c:pt>
                <c:pt idx="36">
                  <c:v>21.1</c:v>
                </c:pt>
                <c:pt idx="37">
                  <c:v>21.4</c:v>
                </c:pt>
                <c:pt idx="38">
                  <c:v>21.6</c:v>
                </c:pt>
                <c:pt idx="39">
                  <c:v>22.1</c:v>
                </c:pt>
                <c:pt idx="40">
                  <c:v>23.1</c:v>
                </c:pt>
                <c:pt idx="41">
                  <c:v>23.4</c:v>
                </c:pt>
                <c:pt idx="42">
                  <c:v>24.2</c:v>
                </c:pt>
                <c:pt idx="43">
                  <c:v>24.8</c:v>
                </c:pt>
                <c:pt idx="44">
                  <c:v>25.2</c:v>
                </c:pt>
                <c:pt idx="45">
                  <c:v>25.3</c:v>
                </c:pt>
                <c:pt idx="46">
                  <c:v>25.9</c:v>
                </c:pt>
                <c:pt idx="47">
                  <c:v>26.6</c:v>
                </c:pt>
                <c:pt idx="48">
                  <c:v>26.6</c:v>
                </c:pt>
                <c:pt idx="49">
                  <c:v>28.2</c:v>
                </c:pt>
                <c:pt idx="50">
                  <c:v>28.4</c:v>
                </c:pt>
                <c:pt idx="51">
                  <c:v>27.9</c:v>
                </c:pt>
                <c:pt idx="52">
                  <c:v>27</c:v>
                </c:pt>
                <c:pt idx="53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1A-4423-B0D6-F1CD7BB89A5E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4657837031859666E-2"/>
                  <c:y val="-2.0106932023694908E-2"/>
                </c:manualLayout>
              </c:layout>
              <c:tx>
                <c:rich>
                  <a:bodyPr/>
                  <a:lstStyle/>
                  <a:p>
                    <a:fld id="{BD0B46D8-E44D-4C5B-B20C-142C28C04E85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split'!$D$2:$D$55</c:f>
              <c:numCache>
                <c:formatCode>General</c:formatCode>
                <c:ptCount val="54"/>
                <c:pt idx="0">
                  <c:v>7.1</c:v>
                </c:pt>
                <c:pt idx="1">
                  <c:v>7.6</c:v>
                </c:pt>
                <c:pt idx="2">
                  <c:v>7.9</c:v>
                </c:pt>
                <c:pt idx="3">
                  <c:v>8.1</c:v>
                </c:pt>
                <c:pt idx="4">
                  <c:v>8</c:v>
                </c:pt>
                <c:pt idx="5">
                  <c:v>7.6</c:v>
                </c:pt>
                <c:pt idx="6">
                  <c:v>7.6</c:v>
                </c:pt>
                <c:pt idx="7">
                  <c:v>7.8</c:v>
                </c:pt>
                <c:pt idx="8">
                  <c:v>7.5</c:v>
                </c:pt>
                <c:pt idx="9">
                  <c:v>7.6</c:v>
                </c:pt>
                <c:pt idx="10">
                  <c:v>7.1</c:v>
                </c:pt>
                <c:pt idx="11">
                  <c:v>6.8</c:v>
                </c:pt>
                <c:pt idx="12">
                  <c:v>6.1</c:v>
                </c:pt>
                <c:pt idx="13">
                  <c:v>6.4</c:v>
                </c:pt>
                <c:pt idx="14">
                  <c:v>6.2</c:v>
                </c:pt>
                <c:pt idx="15">
                  <c:v>6</c:v>
                </c:pt>
                <c:pt idx="16">
                  <c:v>6</c:v>
                </c:pt>
                <c:pt idx="17">
                  <c:v>5.7</c:v>
                </c:pt>
                <c:pt idx="18">
                  <c:v>6</c:v>
                </c:pt>
                <c:pt idx="19">
                  <c:v>5.8</c:v>
                </c:pt>
                <c:pt idx="20">
                  <c:v>5.5</c:v>
                </c:pt>
                <c:pt idx="21">
                  <c:v>5.2</c:v>
                </c:pt>
                <c:pt idx="22">
                  <c:v>5.2</c:v>
                </c:pt>
                <c:pt idx="23">
                  <c:v>5.0999999999999996</c:v>
                </c:pt>
                <c:pt idx="24">
                  <c:v>5</c:v>
                </c:pt>
                <c:pt idx="25">
                  <c:v>5</c:v>
                </c:pt>
                <c:pt idx="26">
                  <c:v>4.8</c:v>
                </c:pt>
                <c:pt idx="27">
                  <c:v>4.7</c:v>
                </c:pt>
                <c:pt idx="28">
                  <c:v>4.5999999999999996</c:v>
                </c:pt>
                <c:pt idx="29">
                  <c:v>4.7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4.8</c:v>
                </c:pt>
                <c:pt idx="34">
                  <c:v>5.0999999999999996</c:v>
                </c:pt>
                <c:pt idx="35">
                  <c:v>5.0999999999999996</c:v>
                </c:pt>
                <c:pt idx="36">
                  <c:v>5.5</c:v>
                </c:pt>
                <c:pt idx="37">
                  <c:v>5.3</c:v>
                </c:pt>
                <c:pt idx="38">
                  <c:v>5.6</c:v>
                </c:pt>
                <c:pt idx="39">
                  <c:v>5.8</c:v>
                </c:pt>
                <c:pt idx="40">
                  <c:v>6</c:v>
                </c:pt>
                <c:pt idx="41">
                  <c:v>6.1</c:v>
                </c:pt>
                <c:pt idx="42">
                  <c:v>6.2</c:v>
                </c:pt>
                <c:pt idx="43">
                  <c:v>6.7</c:v>
                </c:pt>
                <c:pt idx="44">
                  <c:v>6.9</c:v>
                </c:pt>
                <c:pt idx="45">
                  <c:v>7.1</c:v>
                </c:pt>
                <c:pt idx="46">
                  <c:v>7.5</c:v>
                </c:pt>
                <c:pt idx="47">
                  <c:v>7.8</c:v>
                </c:pt>
                <c:pt idx="48">
                  <c:v>7.9</c:v>
                </c:pt>
                <c:pt idx="49">
                  <c:v>7.9</c:v>
                </c:pt>
                <c:pt idx="50">
                  <c:v>8</c:v>
                </c:pt>
                <c:pt idx="51">
                  <c:v>7.6</c:v>
                </c:pt>
                <c:pt idx="52">
                  <c:v>6.9</c:v>
                </c:pt>
                <c:pt idx="5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1A-4423-B0D6-F1CD7BB89A5E}"/>
            </c:ext>
          </c:extLst>
        </c:ser>
        <c:ser>
          <c:idx val="2"/>
          <c:order val="2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2"/>
              <c:layout>
                <c:manualLayout>
                  <c:x val="-6.4494482940182063E-2"/>
                  <c:y val="-4.0426181077141271E-3"/>
                </c:manualLayout>
              </c:layout>
              <c:tx>
                <c:rich>
                  <a:bodyPr/>
                  <a:lstStyle/>
                  <a:p>
                    <a:fld id="{7F611F8C-558F-4744-90BB-ACE9CD28DC8E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split'!$E$2:$E$55</c:f>
              <c:numCache>
                <c:formatCode>General</c:formatCode>
                <c:ptCount val="54"/>
                <c:pt idx="0">
                  <c:v>9</c:v>
                </c:pt>
                <c:pt idx="1">
                  <c:v>9.8000000000000007</c:v>
                </c:pt>
                <c:pt idx="2">
                  <c:v>10</c:v>
                </c:pt>
                <c:pt idx="3">
                  <c:v>9.6999999999999993</c:v>
                </c:pt>
                <c:pt idx="4">
                  <c:v>11.1</c:v>
                </c:pt>
                <c:pt idx="5">
                  <c:v>11.2</c:v>
                </c:pt>
                <c:pt idx="6">
                  <c:v>11.6</c:v>
                </c:pt>
                <c:pt idx="7">
                  <c:v>11.5</c:v>
                </c:pt>
                <c:pt idx="8">
                  <c:v>12.1</c:v>
                </c:pt>
                <c:pt idx="9">
                  <c:v>11.8</c:v>
                </c:pt>
                <c:pt idx="10">
                  <c:v>12</c:v>
                </c:pt>
                <c:pt idx="11">
                  <c:v>12.7</c:v>
                </c:pt>
                <c:pt idx="12">
                  <c:v>11.4</c:v>
                </c:pt>
                <c:pt idx="13">
                  <c:v>11.4</c:v>
                </c:pt>
                <c:pt idx="14">
                  <c:v>11.2</c:v>
                </c:pt>
                <c:pt idx="15">
                  <c:v>11</c:v>
                </c:pt>
                <c:pt idx="16">
                  <c:v>11.7</c:v>
                </c:pt>
                <c:pt idx="17">
                  <c:v>11.8</c:v>
                </c:pt>
                <c:pt idx="18">
                  <c:v>12.2</c:v>
                </c:pt>
                <c:pt idx="19">
                  <c:v>12.8</c:v>
                </c:pt>
                <c:pt idx="20">
                  <c:v>12.2</c:v>
                </c:pt>
                <c:pt idx="21">
                  <c:v>13</c:v>
                </c:pt>
                <c:pt idx="22">
                  <c:v>12.8</c:v>
                </c:pt>
                <c:pt idx="23">
                  <c:v>12.9</c:v>
                </c:pt>
                <c:pt idx="24">
                  <c:v>12.5</c:v>
                </c:pt>
                <c:pt idx="25">
                  <c:v>12.9</c:v>
                </c:pt>
                <c:pt idx="26">
                  <c:v>12.8</c:v>
                </c:pt>
                <c:pt idx="27">
                  <c:v>12.4</c:v>
                </c:pt>
                <c:pt idx="28">
                  <c:v>11.8</c:v>
                </c:pt>
                <c:pt idx="29">
                  <c:v>11.3</c:v>
                </c:pt>
                <c:pt idx="30">
                  <c:v>10.4</c:v>
                </c:pt>
                <c:pt idx="31">
                  <c:v>10.5</c:v>
                </c:pt>
                <c:pt idx="32">
                  <c:v>10.199999999999999</c:v>
                </c:pt>
                <c:pt idx="33">
                  <c:v>9.9</c:v>
                </c:pt>
                <c:pt idx="34">
                  <c:v>10</c:v>
                </c:pt>
                <c:pt idx="35">
                  <c:v>9.5</c:v>
                </c:pt>
                <c:pt idx="36">
                  <c:v>9.8000000000000007</c:v>
                </c:pt>
                <c:pt idx="37">
                  <c:v>9.5</c:v>
                </c:pt>
                <c:pt idx="38">
                  <c:v>9.6</c:v>
                </c:pt>
                <c:pt idx="39">
                  <c:v>9</c:v>
                </c:pt>
                <c:pt idx="40">
                  <c:v>9.6999999999999993</c:v>
                </c:pt>
                <c:pt idx="41">
                  <c:v>9.3000000000000007</c:v>
                </c:pt>
                <c:pt idx="42">
                  <c:v>9.4</c:v>
                </c:pt>
                <c:pt idx="43">
                  <c:v>9.6999999999999993</c:v>
                </c:pt>
                <c:pt idx="44">
                  <c:v>10</c:v>
                </c:pt>
                <c:pt idx="45">
                  <c:v>9.6999999999999993</c:v>
                </c:pt>
                <c:pt idx="46">
                  <c:v>9.6999999999999993</c:v>
                </c:pt>
                <c:pt idx="47">
                  <c:v>10</c:v>
                </c:pt>
                <c:pt idx="48">
                  <c:v>10.6</c:v>
                </c:pt>
                <c:pt idx="49">
                  <c:v>11.4</c:v>
                </c:pt>
                <c:pt idx="50">
                  <c:v>12</c:v>
                </c:pt>
                <c:pt idx="51">
                  <c:v>12.4</c:v>
                </c:pt>
                <c:pt idx="52">
                  <c:v>13</c:v>
                </c:pt>
                <c:pt idx="53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1A-4423-B0D6-F1CD7BB89A5E}"/>
            </c:ext>
          </c:extLst>
        </c:ser>
        <c:ser>
          <c:idx val="3"/>
          <c:order val="3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50"/>
              <c:layout>
                <c:manualLayout>
                  <c:x val="-1.0748956317169723E-16"/>
                  <c:y val="-2.8192168239123089E-2"/>
                </c:manualLayout>
              </c:layout>
              <c:tx>
                <c:rich>
                  <a:bodyPr/>
                  <a:lstStyle/>
                  <a:p>
                    <a:fld id="{B52CF88C-4EBA-4C37-92D5-24E6342558C9}" type="SERIESNAME">
                      <a:rPr lang="en-US" sz="1400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01A-4423-B0D6-F1CD7BB89A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split'!$A$2:$A$55</c:f>
              <c:numCache>
                <c:formatCode>General</c:formatCode>
                <c:ptCount val="54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</c:numCache>
            </c:numRef>
          </c:cat>
          <c:val>
            <c:numRef>
              <c:f>'Data prep demo split'!$F$2:$F$55</c:f>
              <c:numCache>
                <c:formatCode>General</c:formatCode>
                <c:ptCount val="54"/>
                <c:pt idx="0">
                  <c:v>2.4</c:v>
                </c:pt>
                <c:pt idx="1">
                  <c:v>2.8</c:v>
                </c:pt>
                <c:pt idx="2">
                  <c:v>2.9</c:v>
                </c:pt>
                <c:pt idx="3">
                  <c:v>3.3</c:v>
                </c:pt>
                <c:pt idx="4">
                  <c:v>3.1</c:v>
                </c:pt>
                <c:pt idx="5">
                  <c:v>2.8</c:v>
                </c:pt>
                <c:pt idx="6">
                  <c:v>2.7</c:v>
                </c:pt>
                <c:pt idx="7">
                  <c:v>2.9</c:v>
                </c:pt>
                <c:pt idx="8">
                  <c:v>3.1</c:v>
                </c:pt>
                <c:pt idx="9">
                  <c:v>3.2</c:v>
                </c:pt>
                <c:pt idx="10">
                  <c:v>3</c:v>
                </c:pt>
                <c:pt idx="11">
                  <c:v>2.9</c:v>
                </c:pt>
                <c:pt idx="12">
                  <c:v>2.4</c:v>
                </c:pt>
                <c:pt idx="13">
                  <c:v>2.5</c:v>
                </c:pt>
                <c:pt idx="14">
                  <c:v>2.2999999999999998</c:v>
                </c:pt>
                <c:pt idx="15">
                  <c:v>2.2000000000000002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2.1</c:v>
                </c:pt>
                <c:pt idx="20">
                  <c:v>2.5</c:v>
                </c:pt>
                <c:pt idx="21">
                  <c:v>2.5</c:v>
                </c:pt>
                <c:pt idx="22">
                  <c:v>2.4</c:v>
                </c:pt>
                <c:pt idx="23">
                  <c:v>2</c:v>
                </c:pt>
                <c:pt idx="24">
                  <c:v>2.1</c:v>
                </c:pt>
                <c:pt idx="25">
                  <c:v>2.1</c:v>
                </c:pt>
                <c:pt idx="26">
                  <c:v>2.1</c:v>
                </c:pt>
                <c:pt idx="27">
                  <c:v>2</c:v>
                </c:pt>
                <c:pt idx="28">
                  <c:v>2</c:v>
                </c:pt>
                <c:pt idx="29">
                  <c:v>1.9</c:v>
                </c:pt>
                <c:pt idx="30">
                  <c:v>1.7</c:v>
                </c:pt>
                <c:pt idx="31">
                  <c:v>1.7</c:v>
                </c:pt>
                <c:pt idx="32">
                  <c:v>1.8</c:v>
                </c:pt>
                <c:pt idx="33">
                  <c:v>1.8</c:v>
                </c:pt>
                <c:pt idx="34">
                  <c:v>1.6</c:v>
                </c:pt>
                <c:pt idx="35">
                  <c:v>1.9</c:v>
                </c:pt>
                <c:pt idx="36">
                  <c:v>1.8</c:v>
                </c:pt>
                <c:pt idx="37">
                  <c:v>1.9</c:v>
                </c:pt>
                <c:pt idx="38">
                  <c:v>1.4</c:v>
                </c:pt>
                <c:pt idx="39">
                  <c:v>1.7</c:v>
                </c:pt>
                <c:pt idx="40">
                  <c:v>1.7</c:v>
                </c:pt>
                <c:pt idx="41">
                  <c:v>1.9</c:v>
                </c:pt>
                <c:pt idx="42">
                  <c:v>1.9</c:v>
                </c:pt>
                <c:pt idx="43">
                  <c:v>1.9</c:v>
                </c:pt>
                <c:pt idx="44">
                  <c:v>2.1</c:v>
                </c:pt>
                <c:pt idx="45">
                  <c:v>2</c:v>
                </c:pt>
                <c:pt idx="46">
                  <c:v>2.1</c:v>
                </c:pt>
                <c:pt idx="47">
                  <c:v>2.1</c:v>
                </c:pt>
                <c:pt idx="48">
                  <c:v>2.4</c:v>
                </c:pt>
                <c:pt idx="49">
                  <c:v>2.8</c:v>
                </c:pt>
                <c:pt idx="50">
                  <c:v>2.9</c:v>
                </c:pt>
                <c:pt idx="51">
                  <c:v>2.9</c:v>
                </c:pt>
                <c:pt idx="52">
                  <c:v>2.9</c:v>
                </c:pt>
                <c:pt idx="53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01A-4423-B0D6-F1CD7BB89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Age-Adjusted Death Rates for Suicide, U.S.</a:t>
            </a:r>
          </a:p>
        </c:rich>
      </c:tx>
      <c:layout>
        <c:manualLayout>
          <c:xMode val="edge"/>
          <c:yMode val="edge"/>
          <c:x val="0.12187910700763489"/>
          <c:y val="1.212785432314238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26584616805597E-2"/>
          <c:y val="7.9336924989639457E-2"/>
          <c:w val="0.82225102177477094"/>
          <c:h val="0.87377227359229748"/>
        </c:manualLayout>
      </c:layout>
      <c:lineChart>
        <c:grouping val="standard"/>
        <c:varyColors val="0"/>
        <c:ser>
          <c:idx val="0"/>
          <c:order val="0"/>
          <c:tx>
            <c:strRef>
              <c:f>'Data prep demo split'!$C$1</c:f>
              <c:strCache>
                <c:ptCount val="1"/>
                <c:pt idx="0">
                  <c:v>White 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tx>
                <c:rich>
                  <a:bodyPr/>
                  <a:lstStyle/>
                  <a:p>
                    <a:fld id="{1B0993C2-EE0D-455B-89BE-0D500EBF4CBA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split'!$C$33:$C$55</c:f>
              <c:numCache>
                <c:formatCode>General</c:formatCode>
                <c:ptCount val="23"/>
                <c:pt idx="0">
                  <c:v>20.2</c:v>
                </c:pt>
                <c:pt idx="1">
                  <c:v>20.2</c:v>
                </c:pt>
                <c:pt idx="2">
                  <c:v>21</c:v>
                </c:pt>
                <c:pt idx="3">
                  <c:v>21.5</c:v>
                </c:pt>
                <c:pt idx="4">
                  <c:v>21.1</c:v>
                </c:pt>
                <c:pt idx="5">
                  <c:v>21.1</c:v>
                </c:pt>
                <c:pt idx="6">
                  <c:v>21.4</c:v>
                </c:pt>
                <c:pt idx="7">
                  <c:v>21.6</c:v>
                </c:pt>
                <c:pt idx="8">
                  <c:v>22.1</c:v>
                </c:pt>
                <c:pt idx="9">
                  <c:v>23.1</c:v>
                </c:pt>
                <c:pt idx="10">
                  <c:v>23.4</c:v>
                </c:pt>
                <c:pt idx="11">
                  <c:v>24.2</c:v>
                </c:pt>
                <c:pt idx="12">
                  <c:v>24.8</c:v>
                </c:pt>
                <c:pt idx="13">
                  <c:v>25.2</c:v>
                </c:pt>
                <c:pt idx="14">
                  <c:v>25.3</c:v>
                </c:pt>
                <c:pt idx="15">
                  <c:v>25.9</c:v>
                </c:pt>
                <c:pt idx="16">
                  <c:v>26.6</c:v>
                </c:pt>
                <c:pt idx="17">
                  <c:v>26.6</c:v>
                </c:pt>
                <c:pt idx="18">
                  <c:v>28.2</c:v>
                </c:pt>
                <c:pt idx="19">
                  <c:v>28.4</c:v>
                </c:pt>
                <c:pt idx="20">
                  <c:v>27.9</c:v>
                </c:pt>
                <c:pt idx="21">
                  <c:v>27</c:v>
                </c:pt>
                <c:pt idx="22">
                  <c:v>28.1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36-4B5B-BF9B-B6A119B75A53}"/>
            </c:ext>
          </c:extLst>
        </c:ser>
        <c:ser>
          <c:idx val="1"/>
          <c:order val="1"/>
          <c:tx>
            <c:strRef>
              <c:f>'Data prep demo split'!$D$1</c:f>
              <c:strCache>
                <c:ptCount val="1"/>
                <c:pt idx="0">
                  <c:v>White 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tx>
                <c:rich>
                  <a:bodyPr/>
                  <a:lstStyle/>
                  <a:p>
                    <a:fld id="{9FFEBDA0-7A98-4CFD-9393-F3F0C7B154A3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split'!$D$33:$D$55</c:f>
              <c:numCache>
                <c:formatCode>General</c:formatCode>
                <c:ptCount val="23"/>
                <c:pt idx="0">
                  <c:v>4.7</c:v>
                </c:pt>
                <c:pt idx="1">
                  <c:v>4.7</c:v>
                </c:pt>
                <c:pt idx="2">
                  <c:v>4.8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5.5</c:v>
                </c:pt>
                <c:pt idx="6">
                  <c:v>5.3</c:v>
                </c:pt>
                <c:pt idx="7">
                  <c:v>5.6</c:v>
                </c:pt>
                <c:pt idx="8">
                  <c:v>5.8</c:v>
                </c:pt>
                <c:pt idx="9">
                  <c:v>6</c:v>
                </c:pt>
                <c:pt idx="10">
                  <c:v>6.1</c:v>
                </c:pt>
                <c:pt idx="11">
                  <c:v>6.2</c:v>
                </c:pt>
                <c:pt idx="12">
                  <c:v>6.7</c:v>
                </c:pt>
                <c:pt idx="13">
                  <c:v>6.9</c:v>
                </c:pt>
                <c:pt idx="14">
                  <c:v>7.1</c:v>
                </c:pt>
                <c:pt idx="15">
                  <c:v>7.5</c:v>
                </c:pt>
                <c:pt idx="16">
                  <c:v>7.8</c:v>
                </c:pt>
                <c:pt idx="17">
                  <c:v>7.9</c:v>
                </c:pt>
                <c:pt idx="18">
                  <c:v>7.9</c:v>
                </c:pt>
                <c:pt idx="19">
                  <c:v>8</c:v>
                </c:pt>
                <c:pt idx="20">
                  <c:v>7.6</c:v>
                </c:pt>
                <c:pt idx="21">
                  <c:v>6.9</c:v>
                </c:pt>
                <c:pt idx="22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36-4B5B-BF9B-B6A119B75A53}"/>
            </c:ext>
          </c:extLst>
        </c:ser>
        <c:ser>
          <c:idx val="8"/>
          <c:order val="2"/>
          <c:tx>
            <c:strRef>
              <c:f>'Data prep demo split'!$K$1</c:f>
              <c:strCache>
                <c:ptCount val="1"/>
                <c:pt idx="0">
                  <c:v>Native American Male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-2.1994134897361777E-3"/>
                  <c:y val="1.113368293538206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6C20D6E-78F1-48FC-91A5-5626CBC2E9C7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137102546932367"/>
                      <c:h val="6.27227517612929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split'!$K$33:$K$55</c:f>
              <c:numCache>
                <c:formatCode>General</c:formatCode>
                <c:ptCount val="23"/>
                <c:pt idx="0">
                  <c:v>19.8</c:v>
                </c:pt>
                <c:pt idx="1">
                  <c:v>19.5</c:v>
                </c:pt>
                <c:pt idx="2">
                  <c:v>21.3</c:v>
                </c:pt>
                <c:pt idx="3">
                  <c:v>21.1</c:v>
                </c:pt>
                <c:pt idx="4">
                  <c:v>22</c:v>
                </c:pt>
                <c:pt idx="5">
                  <c:v>24</c:v>
                </c:pt>
                <c:pt idx="6">
                  <c:v>24.1</c:v>
                </c:pt>
                <c:pt idx="7">
                  <c:v>23.6</c:v>
                </c:pt>
                <c:pt idx="8">
                  <c:v>23.2</c:v>
                </c:pt>
                <c:pt idx="9">
                  <c:v>23.9</c:v>
                </c:pt>
                <c:pt idx="10">
                  <c:v>23.1</c:v>
                </c:pt>
                <c:pt idx="11">
                  <c:v>24.9</c:v>
                </c:pt>
                <c:pt idx="12">
                  <c:v>25.6</c:v>
                </c:pt>
                <c:pt idx="13">
                  <c:v>28.2</c:v>
                </c:pt>
                <c:pt idx="14">
                  <c:v>29.3</c:v>
                </c:pt>
                <c:pt idx="15">
                  <c:v>27.4</c:v>
                </c:pt>
                <c:pt idx="16">
                  <c:v>30.3</c:v>
                </c:pt>
                <c:pt idx="17">
                  <c:v>33.1</c:v>
                </c:pt>
                <c:pt idx="18">
                  <c:v>33.799999999999997</c:v>
                </c:pt>
                <c:pt idx="19">
                  <c:v>34.200000000000003</c:v>
                </c:pt>
                <c:pt idx="20">
                  <c:v>33.200000000000003</c:v>
                </c:pt>
                <c:pt idx="21">
                  <c:v>37.5</c:v>
                </c:pt>
                <c:pt idx="22">
                  <c:v>43.2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F36-4B5B-BF9B-B6A119B75A53}"/>
            </c:ext>
          </c:extLst>
        </c:ser>
        <c:ser>
          <c:idx val="9"/>
          <c:order val="3"/>
          <c:tx>
            <c:strRef>
              <c:f>'Data prep demo split'!$L$1</c:f>
              <c:strCache>
                <c:ptCount val="1"/>
                <c:pt idx="0">
                  <c:v>Native American Female</c:v>
                </c:pt>
              </c:strCache>
            </c:strRef>
          </c:tx>
          <c:spPr>
            <a:ln w="2857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4663333872122289E-3"/>
                  <c:y val="1.4170120182345628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45C1BE-5939-4CA7-8C7F-3E2A20ACA24B}" type="SERIESNAME">
                      <a:rPr lang="en-US"/>
                      <a:pPr>
                        <a:defRPr/>
                      </a:pPr>
                      <a:t>[SERIES NAME]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4186274736185821E-2"/>
                      <c:h val="7.891708374509864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split'!$L$33:$L$55</c:f>
              <c:numCache>
                <c:formatCode>General</c:formatCode>
                <c:ptCount val="23"/>
                <c:pt idx="0">
                  <c:v>4.5999999999999996</c:v>
                </c:pt>
                <c:pt idx="1">
                  <c:v>4.5999999999999996</c:v>
                </c:pt>
                <c:pt idx="2">
                  <c:v>4.9000000000000004</c:v>
                </c:pt>
                <c:pt idx="3">
                  <c:v>4.8</c:v>
                </c:pt>
                <c:pt idx="4">
                  <c:v>4.4000000000000004</c:v>
                </c:pt>
                <c:pt idx="5">
                  <c:v>7.4</c:v>
                </c:pt>
                <c:pt idx="6">
                  <c:v>5.8</c:v>
                </c:pt>
                <c:pt idx="7">
                  <c:v>6.6</c:v>
                </c:pt>
                <c:pt idx="8">
                  <c:v>6.3</c:v>
                </c:pt>
                <c:pt idx="9">
                  <c:v>7.2</c:v>
                </c:pt>
                <c:pt idx="10">
                  <c:v>8.1</c:v>
                </c:pt>
                <c:pt idx="11">
                  <c:v>9.1</c:v>
                </c:pt>
                <c:pt idx="12">
                  <c:v>7.9</c:v>
                </c:pt>
                <c:pt idx="13">
                  <c:v>6.6</c:v>
                </c:pt>
                <c:pt idx="14">
                  <c:v>7.8</c:v>
                </c:pt>
                <c:pt idx="15">
                  <c:v>8.6999999999999993</c:v>
                </c:pt>
                <c:pt idx="16">
                  <c:v>10.199999999999999</c:v>
                </c:pt>
                <c:pt idx="17">
                  <c:v>10.3</c:v>
                </c:pt>
                <c:pt idx="18">
                  <c:v>11</c:v>
                </c:pt>
                <c:pt idx="19">
                  <c:v>10.5</c:v>
                </c:pt>
                <c:pt idx="20">
                  <c:v>11.5</c:v>
                </c:pt>
                <c:pt idx="21">
                  <c:v>10.8</c:v>
                </c:pt>
                <c:pt idx="22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F36-4B5B-BF9B-B6A119B75A53}"/>
            </c:ext>
          </c:extLst>
        </c:ser>
        <c:ser>
          <c:idx val="2"/>
          <c:order val="4"/>
          <c:tx>
            <c:strRef>
              <c:f>'Data prep demo split'!$E$1</c:f>
              <c:strCache>
                <c:ptCount val="1"/>
                <c:pt idx="0">
                  <c:v>Black Male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466275659824047E-2"/>
                  <c:y val="-8.7044534412955538E-2"/>
                </c:manualLayout>
              </c:layout>
              <c:tx>
                <c:rich>
                  <a:bodyPr/>
                  <a:lstStyle/>
                  <a:p>
                    <a:fld id="{A1BFEEDF-6789-4B94-B12F-DF948C9D5C9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split'!$E$33:$E$55</c:f>
              <c:numCache>
                <c:formatCode>General</c:formatCode>
                <c:ptCount val="23"/>
                <c:pt idx="0">
                  <c:v>10.5</c:v>
                </c:pt>
                <c:pt idx="1">
                  <c:v>10.199999999999999</c:v>
                </c:pt>
                <c:pt idx="2">
                  <c:v>9.9</c:v>
                </c:pt>
                <c:pt idx="3">
                  <c:v>10</c:v>
                </c:pt>
                <c:pt idx="4">
                  <c:v>9.5</c:v>
                </c:pt>
                <c:pt idx="5">
                  <c:v>9.8000000000000007</c:v>
                </c:pt>
                <c:pt idx="6">
                  <c:v>9.5</c:v>
                </c:pt>
                <c:pt idx="7">
                  <c:v>9.6</c:v>
                </c:pt>
                <c:pt idx="8">
                  <c:v>9</c:v>
                </c:pt>
                <c:pt idx="9">
                  <c:v>9.6999999999999993</c:v>
                </c:pt>
                <c:pt idx="10">
                  <c:v>9.3000000000000007</c:v>
                </c:pt>
                <c:pt idx="11">
                  <c:v>9.4</c:v>
                </c:pt>
                <c:pt idx="12">
                  <c:v>9.6999999999999993</c:v>
                </c:pt>
                <c:pt idx="13">
                  <c:v>10</c:v>
                </c:pt>
                <c:pt idx="14">
                  <c:v>9.6999999999999993</c:v>
                </c:pt>
                <c:pt idx="15">
                  <c:v>9.6999999999999993</c:v>
                </c:pt>
                <c:pt idx="16">
                  <c:v>10</c:v>
                </c:pt>
                <c:pt idx="17">
                  <c:v>10.6</c:v>
                </c:pt>
                <c:pt idx="18">
                  <c:v>11.4</c:v>
                </c:pt>
                <c:pt idx="19">
                  <c:v>12</c:v>
                </c:pt>
                <c:pt idx="20">
                  <c:v>12.4</c:v>
                </c:pt>
                <c:pt idx="21">
                  <c:v>13</c:v>
                </c:pt>
                <c:pt idx="22">
                  <c:v>14.8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F36-4B5B-BF9B-B6A119B75A53}"/>
            </c:ext>
          </c:extLst>
        </c:ser>
        <c:ser>
          <c:idx val="3"/>
          <c:order val="5"/>
          <c:tx>
            <c:strRef>
              <c:f>'Data prep demo split'!$F$1</c:f>
              <c:strCache>
                <c:ptCount val="1"/>
                <c:pt idx="0">
                  <c:v>Black Female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026392961876822E-2"/>
                  <c:y val="3.8461538461538464E-2"/>
                </c:manualLayout>
              </c:layout>
              <c:tx>
                <c:rich>
                  <a:bodyPr/>
                  <a:lstStyle/>
                  <a:p>
                    <a:fld id="{38E34EC3-046B-4E47-B3E9-9B22E6168CC4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split'!$F$33:$F$55</c:f>
              <c:numCache>
                <c:formatCode>General</c:formatCode>
                <c:ptCount val="23"/>
                <c:pt idx="0">
                  <c:v>1.7</c:v>
                </c:pt>
                <c:pt idx="1">
                  <c:v>1.8</c:v>
                </c:pt>
                <c:pt idx="2">
                  <c:v>1.8</c:v>
                </c:pt>
                <c:pt idx="3">
                  <c:v>1.6</c:v>
                </c:pt>
                <c:pt idx="4">
                  <c:v>1.9</c:v>
                </c:pt>
                <c:pt idx="5">
                  <c:v>1.8</c:v>
                </c:pt>
                <c:pt idx="6">
                  <c:v>1.9</c:v>
                </c:pt>
                <c:pt idx="7">
                  <c:v>1.4</c:v>
                </c:pt>
                <c:pt idx="8">
                  <c:v>1.7</c:v>
                </c:pt>
                <c:pt idx="9">
                  <c:v>1.7</c:v>
                </c:pt>
                <c:pt idx="10">
                  <c:v>1.9</c:v>
                </c:pt>
                <c:pt idx="11">
                  <c:v>1.9</c:v>
                </c:pt>
                <c:pt idx="12">
                  <c:v>1.9</c:v>
                </c:pt>
                <c:pt idx="13">
                  <c:v>2.1</c:v>
                </c:pt>
                <c:pt idx="14">
                  <c:v>2</c:v>
                </c:pt>
                <c:pt idx="15">
                  <c:v>2.1</c:v>
                </c:pt>
                <c:pt idx="16">
                  <c:v>2.1</c:v>
                </c:pt>
                <c:pt idx="17">
                  <c:v>2.4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2.9</c:v>
                </c:pt>
                <c:pt idx="22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F36-4B5B-BF9B-B6A119B75A53}"/>
            </c:ext>
          </c:extLst>
        </c:ser>
        <c:ser>
          <c:idx val="4"/>
          <c:order val="6"/>
          <c:tx>
            <c:strRef>
              <c:f>'Data prep demo split'!$G$1</c:f>
              <c:strCache>
                <c:ptCount val="1"/>
                <c:pt idx="0">
                  <c:v>Hispanic Male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1730205278592375E-2"/>
                  <c:y val="-5.8704453441295545E-2"/>
                </c:manualLayout>
              </c:layout>
              <c:tx>
                <c:rich>
                  <a:bodyPr/>
                  <a:lstStyle/>
                  <a:p>
                    <a:fld id="{6439C9CC-9540-4948-97C5-A760A0C38FEE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split'!$G$33:$G$55</c:f>
              <c:numCache>
                <c:formatCode>General</c:formatCode>
                <c:ptCount val="23"/>
                <c:pt idx="0">
                  <c:v>10.7</c:v>
                </c:pt>
                <c:pt idx="1">
                  <c:v>10.8</c:v>
                </c:pt>
                <c:pt idx="2">
                  <c:v>10.5</c:v>
                </c:pt>
                <c:pt idx="3">
                  <c:v>10.6</c:v>
                </c:pt>
                <c:pt idx="4">
                  <c:v>10.3</c:v>
                </c:pt>
                <c:pt idx="5">
                  <c:v>10.5</c:v>
                </c:pt>
                <c:pt idx="6">
                  <c:v>10.199999999999999</c:v>
                </c:pt>
                <c:pt idx="7">
                  <c:v>9.5</c:v>
                </c:pt>
                <c:pt idx="8">
                  <c:v>10.9</c:v>
                </c:pt>
                <c:pt idx="9">
                  <c:v>10.1</c:v>
                </c:pt>
                <c:pt idx="10">
                  <c:v>10.6</c:v>
                </c:pt>
                <c:pt idx="11">
                  <c:v>10.5</c:v>
                </c:pt>
                <c:pt idx="12">
                  <c:v>10.1</c:v>
                </c:pt>
                <c:pt idx="13">
                  <c:v>10.199999999999999</c:v>
                </c:pt>
                <c:pt idx="14">
                  <c:v>9.9</c:v>
                </c:pt>
                <c:pt idx="15">
                  <c:v>11</c:v>
                </c:pt>
                <c:pt idx="16">
                  <c:v>10.5</c:v>
                </c:pt>
                <c:pt idx="17">
                  <c:v>11.6</c:v>
                </c:pt>
                <c:pt idx="18">
                  <c:v>11.9</c:v>
                </c:pt>
                <c:pt idx="19">
                  <c:v>12.9</c:v>
                </c:pt>
                <c:pt idx="20">
                  <c:v>12.4</c:v>
                </c:pt>
                <c:pt idx="21">
                  <c:v>13.1</c:v>
                </c:pt>
                <c:pt idx="22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F36-4B5B-BF9B-B6A119B75A53}"/>
            </c:ext>
          </c:extLst>
        </c:ser>
        <c:ser>
          <c:idx val="5"/>
          <c:order val="7"/>
          <c:tx>
            <c:strRef>
              <c:f>'Data prep demo split'!$H$1</c:f>
              <c:strCache>
                <c:ptCount val="1"/>
                <c:pt idx="0">
                  <c:v>Hispanic Female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0"/>
                  <c:y val="-6.0728744939271256E-3"/>
                </c:manualLayout>
              </c:layout>
              <c:tx>
                <c:rich>
                  <a:bodyPr/>
                  <a:lstStyle/>
                  <a:p>
                    <a:fld id="{617CB459-9770-4E77-AF31-ECE7B64443A7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split'!$H$33:$H$55</c:f>
              <c:numCache>
                <c:formatCode>General</c:formatCode>
                <c:ptCount val="23"/>
                <c:pt idx="0">
                  <c:v>1.9</c:v>
                </c:pt>
                <c:pt idx="1">
                  <c:v>1.8</c:v>
                </c:pt>
                <c:pt idx="2">
                  <c:v>1.7</c:v>
                </c:pt>
                <c:pt idx="3">
                  <c:v>1.9</c:v>
                </c:pt>
                <c:pt idx="4">
                  <c:v>1.7</c:v>
                </c:pt>
                <c:pt idx="5">
                  <c:v>2.1</c:v>
                </c:pt>
                <c:pt idx="6">
                  <c:v>1.9</c:v>
                </c:pt>
                <c:pt idx="7">
                  <c:v>1.9</c:v>
                </c:pt>
                <c:pt idx="8">
                  <c:v>1.9</c:v>
                </c:pt>
                <c:pt idx="9">
                  <c:v>1.9</c:v>
                </c:pt>
                <c:pt idx="10">
                  <c:v>2.1</c:v>
                </c:pt>
                <c:pt idx="11">
                  <c:v>2.2999999999999998</c:v>
                </c:pt>
                <c:pt idx="12">
                  <c:v>2.2000000000000002</c:v>
                </c:pt>
                <c:pt idx="13">
                  <c:v>2.4</c:v>
                </c:pt>
                <c:pt idx="14">
                  <c:v>2.4</c:v>
                </c:pt>
                <c:pt idx="15">
                  <c:v>2.7</c:v>
                </c:pt>
                <c:pt idx="16">
                  <c:v>2.8</c:v>
                </c:pt>
                <c:pt idx="17">
                  <c:v>2.8</c:v>
                </c:pt>
                <c:pt idx="18">
                  <c:v>2.8</c:v>
                </c:pt>
                <c:pt idx="19">
                  <c:v>3</c:v>
                </c:pt>
                <c:pt idx="20">
                  <c:v>3.1</c:v>
                </c:pt>
                <c:pt idx="21">
                  <c:v>3</c:v>
                </c:pt>
                <c:pt idx="22">
                  <c:v>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F36-4B5B-BF9B-B6A119B75A53}"/>
            </c:ext>
          </c:extLst>
        </c:ser>
        <c:ser>
          <c:idx val="6"/>
          <c:order val="8"/>
          <c:tx>
            <c:strRef>
              <c:f>'Data prep demo split'!$I$1</c:f>
              <c:strCache>
                <c:ptCount val="1"/>
                <c:pt idx="0">
                  <c:v>Asian Male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1.7595307917888457E-2"/>
                  <c:y val="1.0121457489878543E-2"/>
                </c:manualLayout>
              </c:layout>
              <c:tx>
                <c:rich>
                  <a:bodyPr/>
                  <a:lstStyle/>
                  <a:p>
                    <a:fld id="{B801639C-01B5-40DD-8015-081030B7601F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split'!$I$33:$I$55</c:f>
              <c:numCache>
                <c:formatCode>General</c:formatCode>
                <c:ptCount val="23"/>
                <c:pt idx="0">
                  <c:v>9</c:v>
                </c:pt>
                <c:pt idx="1">
                  <c:v>8.6999999999999993</c:v>
                </c:pt>
                <c:pt idx="2">
                  <c:v>8.4</c:v>
                </c:pt>
                <c:pt idx="3">
                  <c:v>8</c:v>
                </c:pt>
                <c:pt idx="4">
                  <c:v>8.5</c:v>
                </c:pt>
                <c:pt idx="5">
                  <c:v>8.4</c:v>
                </c:pt>
                <c:pt idx="6">
                  <c:v>7.4</c:v>
                </c:pt>
                <c:pt idx="7">
                  <c:v>7.9</c:v>
                </c:pt>
                <c:pt idx="8">
                  <c:v>8.9</c:v>
                </c:pt>
                <c:pt idx="9">
                  <c:v>8</c:v>
                </c:pt>
                <c:pt idx="10">
                  <c:v>8.6999999999999993</c:v>
                </c:pt>
                <c:pt idx="11">
                  <c:v>9.5</c:v>
                </c:pt>
                <c:pt idx="12">
                  <c:v>9</c:v>
                </c:pt>
                <c:pt idx="13">
                  <c:v>9.5</c:v>
                </c:pt>
                <c:pt idx="14">
                  <c:v>9.1999999999999993</c:v>
                </c:pt>
                <c:pt idx="15">
                  <c:v>8.9</c:v>
                </c:pt>
                <c:pt idx="16">
                  <c:v>9.1999999999999993</c:v>
                </c:pt>
                <c:pt idx="17">
                  <c:v>10.199999999999999</c:v>
                </c:pt>
                <c:pt idx="18">
                  <c:v>9.9</c:v>
                </c:pt>
                <c:pt idx="19">
                  <c:v>10.5</c:v>
                </c:pt>
                <c:pt idx="20">
                  <c:v>10.8</c:v>
                </c:pt>
                <c:pt idx="21">
                  <c:v>10.199999999999999</c:v>
                </c:pt>
                <c:pt idx="22">
                  <c:v>10.1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F36-4B5B-BF9B-B6A119B75A53}"/>
            </c:ext>
          </c:extLst>
        </c:ser>
        <c:ser>
          <c:idx val="7"/>
          <c:order val="9"/>
          <c:tx>
            <c:strRef>
              <c:f>'Data prep demo split'!$J$1</c:f>
              <c:strCache>
                <c:ptCount val="1"/>
                <c:pt idx="0">
                  <c:v>Asian Female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22"/>
              <c:layout>
                <c:manualLayout>
                  <c:x val="4.3988269794720336E-3"/>
                  <c:y val="-2.2267206477732792E-2"/>
                </c:manualLayout>
              </c:layout>
              <c:tx>
                <c:rich>
                  <a:bodyPr/>
                  <a:lstStyle/>
                  <a:p>
                    <a:fld id="{9C4B5D6C-A06A-4BA0-BBDD-B7EEEF408FE2}" type="SERIESNAME">
                      <a:rPr lang="en-US"/>
                      <a:pPr/>
                      <a:t>[SERIES NAME]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D06-4E4E-89A9-1FED65CA86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'Data prep demo split'!$A$33:$A$55</c:f>
              <c:numCache>
                <c:formatCode>General</c:formatCode>
                <c:ptCount val="23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</c:numCache>
            </c:numRef>
          </c:cat>
          <c:val>
            <c:numRef>
              <c:f>'Data prep demo split'!$J$33:$J$55</c:f>
              <c:numCache>
                <c:formatCode>General</c:formatCode>
                <c:ptCount val="23"/>
                <c:pt idx="0">
                  <c:v>3.4</c:v>
                </c:pt>
                <c:pt idx="1">
                  <c:v>2.8</c:v>
                </c:pt>
                <c:pt idx="2">
                  <c:v>2.9</c:v>
                </c:pt>
                <c:pt idx="3">
                  <c:v>3.1</c:v>
                </c:pt>
                <c:pt idx="4">
                  <c:v>3.1</c:v>
                </c:pt>
                <c:pt idx="5">
                  <c:v>3.5</c:v>
                </c:pt>
                <c:pt idx="6">
                  <c:v>3.3</c:v>
                </c:pt>
                <c:pt idx="7">
                  <c:v>3.3</c:v>
                </c:pt>
                <c:pt idx="8">
                  <c:v>3.4</c:v>
                </c:pt>
                <c:pt idx="9">
                  <c:v>3.5</c:v>
                </c:pt>
                <c:pt idx="10">
                  <c:v>3.5</c:v>
                </c:pt>
                <c:pt idx="11">
                  <c:v>3.4</c:v>
                </c:pt>
                <c:pt idx="12">
                  <c:v>3.5</c:v>
                </c:pt>
                <c:pt idx="13">
                  <c:v>3.6</c:v>
                </c:pt>
                <c:pt idx="14">
                  <c:v>3.1</c:v>
                </c:pt>
                <c:pt idx="15">
                  <c:v>3.5</c:v>
                </c:pt>
                <c:pt idx="16">
                  <c:v>4</c:v>
                </c:pt>
                <c:pt idx="17">
                  <c:v>3.7</c:v>
                </c:pt>
                <c:pt idx="18">
                  <c:v>3.9</c:v>
                </c:pt>
                <c:pt idx="19">
                  <c:v>3.9</c:v>
                </c:pt>
                <c:pt idx="20">
                  <c:v>3.8</c:v>
                </c:pt>
                <c:pt idx="21">
                  <c:v>3.8</c:v>
                </c:pt>
                <c:pt idx="22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F36-4B5B-BF9B-B6A119B75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6563568"/>
        <c:axId val="766568488"/>
      </c:lineChart>
      <c:catAx>
        <c:axId val="76656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8488"/>
        <c:crosses val="autoZero"/>
        <c:auto val="1"/>
        <c:lblAlgn val="ctr"/>
        <c:lblOffset val="100"/>
        <c:tickLblSkip val="4"/>
        <c:noMultiLvlLbl val="0"/>
      </c:catAx>
      <c:valAx>
        <c:axId val="76656848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1.3192053328673603E-2"/>
              <c:y val="1.982458538892774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656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216973267452321"/>
          <c:y val="8.4894980261996669E-2"/>
          <c:w val="0.8225654977368646"/>
          <c:h val="6.51876944614699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Age-Adjusted Death Rates for Suicide, U.S.</a:t>
            </a:r>
          </a:p>
          <a:p>
            <a:pPr>
              <a:defRPr/>
            </a:pPr>
            <a:r>
              <a:rPr lang="en-US"/>
              <a:t>2019-2021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051453206808886E-2"/>
          <c:y val="0.10750014484329229"/>
          <c:w val="0.90328188028050516"/>
          <c:h val="0.752932678747764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prep demo split'!$B$62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split'!$B$63:$B$73</c:f>
              <c:numCache>
                <c:formatCode>General</c:formatCode>
                <c:ptCount val="11"/>
                <c:pt idx="0">
                  <c:v>13.9</c:v>
                </c:pt>
                <c:pt idx="1">
                  <c:v>33.200000000000003</c:v>
                </c:pt>
                <c:pt idx="2">
                  <c:v>27.9</c:v>
                </c:pt>
                <c:pt idx="3">
                  <c:v>12.4</c:v>
                </c:pt>
                <c:pt idx="4">
                  <c:v>12.4</c:v>
                </c:pt>
                <c:pt idx="5">
                  <c:v>11.5</c:v>
                </c:pt>
                <c:pt idx="6">
                  <c:v>10.8</c:v>
                </c:pt>
                <c:pt idx="7">
                  <c:v>7.6</c:v>
                </c:pt>
                <c:pt idx="8">
                  <c:v>3.8</c:v>
                </c:pt>
                <c:pt idx="9">
                  <c:v>3.1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F-441B-8180-7F105F7232B7}"/>
            </c:ext>
          </c:extLst>
        </c:ser>
        <c:ser>
          <c:idx val="1"/>
          <c:order val="1"/>
          <c:tx>
            <c:strRef>
              <c:f>'Data prep demo split'!$C$62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'Data prep demo split'!$A$63:$A$73</c:f>
              <c:strCache>
                <c:ptCount val="11"/>
                <c:pt idx="0">
                  <c:v>Overall age-adjusted death rate</c:v>
                </c:pt>
                <c:pt idx="1">
                  <c:v>Native American Male</c:v>
                </c:pt>
                <c:pt idx="2">
                  <c:v>White Male</c:v>
                </c:pt>
                <c:pt idx="3">
                  <c:v>Black Male</c:v>
                </c:pt>
                <c:pt idx="4">
                  <c:v>Hispanic Male</c:v>
                </c:pt>
                <c:pt idx="5">
                  <c:v>Native American Female</c:v>
                </c:pt>
                <c:pt idx="6">
                  <c:v>Asian Male</c:v>
                </c:pt>
                <c:pt idx="7">
                  <c:v>White Female</c:v>
                </c:pt>
                <c:pt idx="8">
                  <c:v>Asian Female</c:v>
                </c:pt>
                <c:pt idx="9">
                  <c:v>Hispanic Female</c:v>
                </c:pt>
                <c:pt idx="10">
                  <c:v>Black Female</c:v>
                </c:pt>
              </c:strCache>
            </c:strRef>
          </c:cat>
          <c:val>
            <c:numRef>
              <c:f>'Data prep demo split'!$C$63:$C$73</c:f>
              <c:numCache>
                <c:formatCode>General</c:formatCode>
                <c:ptCount val="11"/>
                <c:pt idx="0">
                  <c:v>13.5</c:v>
                </c:pt>
                <c:pt idx="1">
                  <c:v>37.5</c:v>
                </c:pt>
                <c:pt idx="2">
                  <c:v>27</c:v>
                </c:pt>
                <c:pt idx="3">
                  <c:v>13</c:v>
                </c:pt>
                <c:pt idx="4">
                  <c:v>13.1</c:v>
                </c:pt>
                <c:pt idx="5">
                  <c:v>10.8</c:v>
                </c:pt>
                <c:pt idx="6">
                  <c:v>10.199999999999999</c:v>
                </c:pt>
                <c:pt idx="7">
                  <c:v>6.9</c:v>
                </c:pt>
                <c:pt idx="8">
                  <c:v>3.8</c:v>
                </c:pt>
                <c:pt idx="9">
                  <c:v>3</c:v>
                </c:pt>
                <c:pt idx="10">
                  <c:v>2.9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FF-441B-8180-7F105F7232B7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'Data prep demo split'!$D$63:$D$73</c:f>
              <c:numCache>
                <c:formatCode>General</c:formatCode>
                <c:ptCount val="11"/>
                <c:pt idx="0">
                  <c:v>14.1</c:v>
                </c:pt>
                <c:pt idx="1">
                  <c:v>43.2</c:v>
                </c:pt>
                <c:pt idx="2">
                  <c:v>28.1</c:v>
                </c:pt>
                <c:pt idx="3">
                  <c:v>14.8</c:v>
                </c:pt>
                <c:pt idx="4">
                  <c:v>14.1</c:v>
                </c:pt>
                <c:pt idx="5">
                  <c:v>13.8</c:v>
                </c:pt>
                <c:pt idx="6">
                  <c:v>10.1</c:v>
                </c:pt>
                <c:pt idx="7">
                  <c:v>7</c:v>
                </c:pt>
                <c:pt idx="8">
                  <c:v>3.9</c:v>
                </c:pt>
                <c:pt idx="9">
                  <c:v>3.2</c:v>
                </c:pt>
                <c:pt idx="10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44-4195-81FA-F1911CCD4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2494824"/>
        <c:axId val="1672494168"/>
      </c:barChart>
      <c:catAx>
        <c:axId val="167249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168"/>
        <c:crosses val="autoZero"/>
        <c:auto val="1"/>
        <c:lblAlgn val="ctr"/>
        <c:lblOffset val="100"/>
        <c:noMultiLvlLbl val="0"/>
      </c:catAx>
      <c:valAx>
        <c:axId val="1672494168"/>
        <c:scaling>
          <c:orientation val="minMax"/>
          <c:max val="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Rate per 100,000 people</a:t>
                </a:r>
              </a:p>
            </c:rich>
          </c:tx>
          <c:layout>
            <c:manualLayout>
              <c:xMode val="edge"/>
              <c:yMode val="edge"/>
              <c:x val="8.7999999076115495E-3"/>
              <c:y val="0.1118397135477184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2494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685005752221739"/>
          <c:y val="0.12267352339047852"/>
          <c:w val="0.14843063670117154"/>
          <c:h val="3.4136124953947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03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196641-6AA2-4EC9-9D3D-F3C5639D7918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3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75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2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893" cy="62883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EB88E7-37A4-469A-8BB3-9EEB75B435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7821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15F6AD-EEAD-A680-5164-86C861CD96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5308" cy="629138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104717-EC64-48C8-9E91-1DFD3E47468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83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596ADE-9B57-4950-9E15-727AAEFFD28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59519" cy="628414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4AD9B34-592C-45D9-9F72-25FA1DF3BC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SOAtheme">
  <a:themeElements>
    <a:clrScheme name="SOA Brand Colors">
      <a:dk1>
        <a:srgbClr val="000000"/>
      </a:dk1>
      <a:lt1>
        <a:sysClr val="window" lastClr="FFFFFF"/>
      </a:lt1>
      <a:dk2>
        <a:srgbClr val="024D7C"/>
      </a:dk2>
      <a:lt2>
        <a:srgbClr val="BEBBBA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77C4D5"/>
      </a:folHlink>
    </a:clrScheme>
    <a:fontScheme name="SOA Brand Fonts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OAtheme" id="{ED96F21A-E1A0-4041-B19C-628A65F95B1F}" vid="{2E694DE4-F101-45D6-8234-A9568DDAA6B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7"/>
  <sheetViews>
    <sheetView workbookViewId="0">
      <selection activeCell="E18" sqref="E18"/>
    </sheetView>
  </sheetViews>
  <sheetFormatPr defaultRowHeight="14.5" x14ac:dyDescent="0.35"/>
  <sheetData>
    <row r="1" spans="1:13" s="3" customFormat="1" ht="116" x14ac:dyDescent="0.3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3" x14ac:dyDescent="0.35">
      <c r="B2">
        <v>1968</v>
      </c>
      <c r="C2">
        <v>1968</v>
      </c>
      <c r="D2">
        <v>21372</v>
      </c>
      <c r="E2">
        <v>199533564</v>
      </c>
      <c r="F2">
        <v>10.7</v>
      </c>
      <c r="G2">
        <v>10.6</v>
      </c>
      <c r="H2">
        <v>10.9</v>
      </c>
      <c r="I2">
        <v>0.1</v>
      </c>
      <c r="J2">
        <v>12.4</v>
      </c>
      <c r="K2">
        <v>12.2</v>
      </c>
      <c r="L2">
        <v>12.5</v>
      </c>
      <c r="M2">
        <v>0.1</v>
      </c>
    </row>
    <row r="3" spans="1:13" x14ac:dyDescent="0.35">
      <c r="B3">
        <v>1969</v>
      </c>
      <c r="C3">
        <v>1969</v>
      </c>
      <c r="D3">
        <v>22364</v>
      </c>
      <c r="E3">
        <v>201568206</v>
      </c>
      <c r="F3">
        <v>11.1</v>
      </c>
      <c r="G3">
        <v>10.9</v>
      </c>
      <c r="H3">
        <v>11.2</v>
      </c>
      <c r="I3">
        <v>0.1</v>
      </c>
      <c r="J3">
        <v>12.7</v>
      </c>
      <c r="K3">
        <v>12.6</v>
      </c>
      <c r="L3">
        <v>12.9</v>
      </c>
      <c r="M3">
        <v>0.1</v>
      </c>
    </row>
    <row r="4" spans="1:13" x14ac:dyDescent="0.35">
      <c r="B4">
        <v>1970</v>
      </c>
      <c r="C4">
        <v>1970</v>
      </c>
      <c r="D4">
        <v>23480</v>
      </c>
      <c r="E4">
        <v>203458035</v>
      </c>
      <c r="F4">
        <v>11.5</v>
      </c>
      <c r="G4">
        <v>11.4</v>
      </c>
      <c r="H4">
        <v>11.7</v>
      </c>
      <c r="I4">
        <v>0.1</v>
      </c>
      <c r="J4">
        <v>13.1</v>
      </c>
      <c r="K4">
        <v>12.9</v>
      </c>
      <c r="L4">
        <v>13.3</v>
      </c>
      <c r="M4">
        <v>0.1</v>
      </c>
    </row>
    <row r="5" spans="1:13" x14ac:dyDescent="0.35">
      <c r="B5">
        <v>1971</v>
      </c>
      <c r="C5">
        <v>1971</v>
      </c>
      <c r="D5">
        <v>24092</v>
      </c>
      <c r="E5">
        <v>206782970</v>
      </c>
      <c r="F5">
        <v>11.7</v>
      </c>
      <c r="G5">
        <v>11.5</v>
      </c>
      <c r="H5">
        <v>11.8</v>
      </c>
      <c r="I5">
        <v>0.1</v>
      </c>
      <c r="J5">
        <v>13.2</v>
      </c>
      <c r="K5">
        <v>13</v>
      </c>
      <c r="L5">
        <v>13.3</v>
      </c>
      <c r="M5">
        <v>0.1</v>
      </c>
    </row>
    <row r="6" spans="1:13" x14ac:dyDescent="0.35">
      <c r="B6">
        <v>1972</v>
      </c>
      <c r="C6">
        <v>1972</v>
      </c>
      <c r="D6">
        <v>25004</v>
      </c>
      <c r="E6">
        <v>209237411</v>
      </c>
      <c r="F6">
        <v>12</v>
      </c>
      <c r="G6">
        <v>11.8</v>
      </c>
      <c r="H6">
        <v>12.1</v>
      </c>
      <c r="I6">
        <v>0.1</v>
      </c>
      <c r="J6">
        <v>13.3</v>
      </c>
      <c r="K6">
        <v>13.2</v>
      </c>
      <c r="L6">
        <v>13.5</v>
      </c>
      <c r="M6">
        <v>0.1</v>
      </c>
    </row>
    <row r="7" spans="1:13" x14ac:dyDescent="0.35">
      <c r="B7">
        <v>1973</v>
      </c>
      <c r="C7">
        <v>1973</v>
      </c>
      <c r="D7">
        <v>25118</v>
      </c>
      <c r="E7">
        <v>211361965</v>
      </c>
      <c r="F7">
        <v>11.9</v>
      </c>
      <c r="G7">
        <v>11.7</v>
      </c>
      <c r="H7">
        <v>12</v>
      </c>
      <c r="I7">
        <v>0.1</v>
      </c>
      <c r="J7">
        <v>13.1</v>
      </c>
      <c r="K7">
        <v>13</v>
      </c>
      <c r="L7">
        <v>13.3</v>
      </c>
      <c r="M7">
        <v>0.1</v>
      </c>
    </row>
    <row r="8" spans="1:13" x14ac:dyDescent="0.35">
      <c r="B8">
        <v>1974</v>
      </c>
      <c r="C8">
        <v>1974</v>
      </c>
      <c r="D8">
        <v>25683</v>
      </c>
      <c r="E8">
        <v>213436958</v>
      </c>
      <c r="F8">
        <v>12</v>
      </c>
      <c r="G8">
        <v>11.9</v>
      </c>
      <c r="H8">
        <v>12.2</v>
      </c>
      <c r="I8">
        <v>0.1</v>
      </c>
      <c r="J8">
        <v>13.2</v>
      </c>
      <c r="K8">
        <v>13</v>
      </c>
      <c r="L8">
        <v>13.3</v>
      </c>
      <c r="M8">
        <v>0.1</v>
      </c>
    </row>
    <row r="9" spans="1:13" x14ac:dyDescent="0.35">
      <c r="B9">
        <v>1975</v>
      </c>
      <c r="C9">
        <v>1975</v>
      </c>
      <c r="D9">
        <v>27063</v>
      </c>
      <c r="E9">
        <v>215457198</v>
      </c>
      <c r="F9">
        <v>12.6</v>
      </c>
      <c r="G9">
        <v>12.4</v>
      </c>
      <c r="H9">
        <v>12.7</v>
      </c>
      <c r="I9">
        <v>0.1</v>
      </c>
      <c r="J9">
        <v>13.6</v>
      </c>
      <c r="K9">
        <v>13.4</v>
      </c>
      <c r="L9">
        <v>13.8</v>
      </c>
      <c r="M9">
        <v>0.1</v>
      </c>
    </row>
    <row r="10" spans="1:13" x14ac:dyDescent="0.35">
      <c r="B10">
        <v>1976</v>
      </c>
      <c r="C10">
        <v>1976</v>
      </c>
      <c r="D10">
        <v>26832</v>
      </c>
      <c r="E10">
        <v>217615788</v>
      </c>
      <c r="F10">
        <v>12.3</v>
      </c>
      <c r="G10">
        <v>12.2</v>
      </c>
      <c r="H10">
        <v>12.5</v>
      </c>
      <c r="I10">
        <v>0.1</v>
      </c>
      <c r="J10">
        <v>13.2</v>
      </c>
      <c r="K10">
        <v>13</v>
      </c>
      <c r="L10">
        <v>13.4</v>
      </c>
      <c r="M10">
        <v>0.1</v>
      </c>
    </row>
    <row r="11" spans="1:13" x14ac:dyDescent="0.35">
      <c r="B11">
        <v>1977</v>
      </c>
      <c r="C11">
        <v>1977</v>
      </c>
      <c r="D11">
        <v>28681</v>
      </c>
      <c r="E11">
        <v>219808632</v>
      </c>
      <c r="F11">
        <v>13</v>
      </c>
      <c r="G11">
        <v>12.9</v>
      </c>
      <c r="H11">
        <v>13.2</v>
      </c>
      <c r="I11">
        <v>0.1</v>
      </c>
      <c r="J11">
        <v>13.7</v>
      </c>
      <c r="K11">
        <v>13.5</v>
      </c>
      <c r="L11">
        <v>13.9</v>
      </c>
      <c r="M11">
        <v>0.1</v>
      </c>
    </row>
    <row r="12" spans="1:13" x14ac:dyDescent="0.35">
      <c r="B12">
        <v>1978</v>
      </c>
      <c r="C12">
        <v>1978</v>
      </c>
      <c r="D12">
        <v>27294</v>
      </c>
      <c r="E12">
        <v>222102279</v>
      </c>
      <c r="F12">
        <v>12.3</v>
      </c>
      <c r="G12">
        <v>12.1</v>
      </c>
      <c r="H12">
        <v>12.4</v>
      </c>
      <c r="I12">
        <v>0.1</v>
      </c>
      <c r="J12">
        <v>12.9</v>
      </c>
      <c r="K12">
        <v>12.7</v>
      </c>
      <c r="L12">
        <v>13</v>
      </c>
      <c r="M12">
        <v>0.1</v>
      </c>
    </row>
    <row r="13" spans="1:13" x14ac:dyDescent="0.35">
      <c r="A13" s="1" t="s">
        <v>13</v>
      </c>
      <c r="D13">
        <v>276983</v>
      </c>
      <c r="E13">
        <v>2320363006</v>
      </c>
      <c r="F13">
        <v>11.9</v>
      </c>
      <c r="G13">
        <v>11.9</v>
      </c>
      <c r="H13">
        <v>12</v>
      </c>
      <c r="I13">
        <v>0</v>
      </c>
      <c r="J13">
        <v>13.2</v>
      </c>
      <c r="K13">
        <v>13.1</v>
      </c>
      <c r="L13">
        <v>13.2</v>
      </c>
      <c r="M13">
        <v>0</v>
      </c>
    </row>
    <row r="14" spans="1:13" x14ac:dyDescent="0.35">
      <c r="A14" s="1" t="s">
        <v>14</v>
      </c>
    </row>
    <row r="15" spans="1:13" x14ac:dyDescent="0.35">
      <c r="A15" s="1" t="s">
        <v>15</v>
      </c>
    </row>
    <row r="16" spans="1:13" x14ac:dyDescent="0.35">
      <c r="A16" s="1" t="s">
        <v>16</v>
      </c>
    </row>
    <row r="17" spans="1:1" x14ac:dyDescent="0.35">
      <c r="A17" s="1" t="s">
        <v>17</v>
      </c>
    </row>
    <row r="18" spans="1:1" x14ac:dyDescent="0.35">
      <c r="A18" s="1" t="s">
        <v>18</v>
      </c>
    </row>
    <row r="19" spans="1:1" x14ac:dyDescent="0.35">
      <c r="A19" s="1" t="s">
        <v>19</v>
      </c>
    </row>
    <row r="20" spans="1:1" x14ac:dyDescent="0.35">
      <c r="A20" s="1" t="s">
        <v>20</v>
      </c>
    </row>
    <row r="21" spans="1:1" x14ac:dyDescent="0.35">
      <c r="A21" s="1" t="s">
        <v>21</v>
      </c>
    </row>
    <row r="22" spans="1:1" x14ac:dyDescent="0.35">
      <c r="A22" s="1" t="s">
        <v>22</v>
      </c>
    </row>
    <row r="23" spans="1:1" x14ac:dyDescent="0.35">
      <c r="A23" s="1" t="s">
        <v>23</v>
      </c>
    </row>
    <row r="24" spans="1:1" x14ac:dyDescent="0.35">
      <c r="A24" s="1" t="s">
        <v>14</v>
      </c>
    </row>
    <row r="25" spans="1:1" x14ac:dyDescent="0.35">
      <c r="A25" s="1" t="s">
        <v>24</v>
      </c>
    </row>
    <row r="26" spans="1:1" x14ac:dyDescent="0.35">
      <c r="A26" s="1" t="s">
        <v>14</v>
      </c>
    </row>
    <row r="27" spans="1:1" x14ac:dyDescent="0.35">
      <c r="A27" s="1" t="s">
        <v>25</v>
      </c>
    </row>
    <row r="28" spans="1:1" x14ac:dyDescent="0.35">
      <c r="A28" s="1" t="s">
        <v>14</v>
      </c>
    </row>
    <row r="29" spans="1:1" x14ac:dyDescent="0.35">
      <c r="A29" s="1" t="s">
        <v>26</v>
      </c>
    </row>
    <row r="30" spans="1:1" x14ac:dyDescent="0.35">
      <c r="A30" s="1" t="s">
        <v>27</v>
      </c>
    </row>
    <row r="31" spans="1:1" x14ac:dyDescent="0.35">
      <c r="A31" s="1" t="s">
        <v>28</v>
      </c>
    </row>
    <row r="32" spans="1:1" x14ac:dyDescent="0.35">
      <c r="A32" s="1" t="s">
        <v>14</v>
      </c>
    </row>
    <row r="33" spans="1:1" x14ac:dyDescent="0.35">
      <c r="A33" s="1" t="s">
        <v>29</v>
      </c>
    </row>
    <row r="34" spans="1:1" x14ac:dyDescent="0.35">
      <c r="A34" s="1" t="s">
        <v>30</v>
      </c>
    </row>
    <row r="35" spans="1:1" x14ac:dyDescent="0.35">
      <c r="A35" s="1" t="s">
        <v>31</v>
      </c>
    </row>
    <row r="36" spans="1:1" x14ac:dyDescent="0.35">
      <c r="A36" s="1" t="s">
        <v>32</v>
      </c>
    </row>
    <row r="37" spans="1:1" x14ac:dyDescent="0.35">
      <c r="A37" s="1" t="s">
        <v>33</v>
      </c>
    </row>
    <row r="38" spans="1:1" x14ac:dyDescent="0.35">
      <c r="A38" s="1" t="s">
        <v>34</v>
      </c>
    </row>
    <row r="39" spans="1:1" x14ac:dyDescent="0.35">
      <c r="A39" s="1" t="s">
        <v>35</v>
      </c>
    </row>
    <row r="40" spans="1:1" x14ac:dyDescent="0.35">
      <c r="A40" s="1" t="s">
        <v>36</v>
      </c>
    </row>
    <row r="41" spans="1:1" x14ac:dyDescent="0.35">
      <c r="A41" s="1" t="s">
        <v>37</v>
      </c>
    </row>
    <row r="42" spans="1:1" x14ac:dyDescent="0.35">
      <c r="A42" s="1" t="s">
        <v>38</v>
      </c>
    </row>
    <row r="43" spans="1:1" x14ac:dyDescent="0.35">
      <c r="A43" s="1" t="s">
        <v>39</v>
      </c>
    </row>
    <row r="44" spans="1:1" x14ac:dyDescent="0.35">
      <c r="A44" s="1" t="s">
        <v>40</v>
      </c>
    </row>
    <row r="45" spans="1:1" x14ac:dyDescent="0.35">
      <c r="A45" s="1" t="s">
        <v>41</v>
      </c>
    </row>
    <row r="46" spans="1:1" x14ac:dyDescent="0.35">
      <c r="A46" s="1" t="s">
        <v>42</v>
      </c>
    </row>
    <row r="47" spans="1:1" x14ac:dyDescent="0.35">
      <c r="A47" s="1" t="s">
        <v>43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topLeftCell="A19" workbookViewId="0">
      <selection activeCell="I55" sqref="I55"/>
    </sheetView>
  </sheetViews>
  <sheetFormatPr defaultRowHeight="14.5" x14ac:dyDescent="0.35"/>
  <cols>
    <col min="3" max="3" width="9.7265625" customWidth="1"/>
  </cols>
  <sheetData>
    <row r="1" spans="1:7" x14ac:dyDescent="0.35">
      <c r="A1" t="s">
        <v>1</v>
      </c>
      <c r="B1" t="s">
        <v>165</v>
      </c>
      <c r="C1" t="s">
        <v>4</v>
      </c>
      <c r="D1" t="s">
        <v>5</v>
      </c>
      <c r="E1" t="s">
        <v>166</v>
      </c>
      <c r="F1" t="s">
        <v>167</v>
      </c>
      <c r="G1" t="s">
        <v>168</v>
      </c>
    </row>
    <row r="2" spans="1:7" x14ac:dyDescent="0.35">
      <c r="A2">
        <f>'Compressed Mortality, 1968-1978'!B2</f>
        <v>1968</v>
      </c>
      <c r="B2">
        <f>'Compressed Mortality, 1968-1978'!D2</f>
        <v>21372</v>
      </c>
      <c r="C2">
        <f>'Compressed Mortality, 1968-1978'!E2</f>
        <v>199533564</v>
      </c>
      <c r="D2">
        <f>'Compressed Mortality, 1968-1978'!F2</f>
        <v>10.7</v>
      </c>
      <c r="E2">
        <f>'Compressed Mortality, 1968-1978'!J2</f>
        <v>12.4</v>
      </c>
    </row>
    <row r="3" spans="1:7" x14ac:dyDescent="0.35">
      <c r="A3">
        <f>'Compressed Mortality, 1968-1978'!B3</f>
        <v>1969</v>
      </c>
      <c r="B3">
        <f>'Compressed Mortality, 1968-1978'!D3</f>
        <v>22364</v>
      </c>
      <c r="C3">
        <f>'Compressed Mortality, 1968-1978'!E3</f>
        <v>201568206</v>
      </c>
      <c r="D3">
        <f>'Compressed Mortality, 1968-1978'!F3</f>
        <v>11.1</v>
      </c>
      <c r="E3">
        <f>'Compressed Mortality, 1968-1978'!J3</f>
        <v>12.7</v>
      </c>
      <c r="F3" s="5">
        <f>D3/D2-1</f>
        <v>3.7383177570093462E-2</v>
      </c>
      <c r="G3" s="5">
        <f>E3/E2-1</f>
        <v>2.4193548387096753E-2</v>
      </c>
    </row>
    <row r="4" spans="1:7" x14ac:dyDescent="0.35">
      <c r="A4">
        <f>'Compressed Mortality, 1968-1978'!B4</f>
        <v>1970</v>
      </c>
      <c r="B4">
        <f>'Compressed Mortality, 1968-1978'!D4</f>
        <v>23480</v>
      </c>
      <c r="C4">
        <f>'Compressed Mortality, 1968-1978'!E4</f>
        <v>203458035</v>
      </c>
      <c r="D4">
        <f>'Compressed Mortality, 1968-1978'!F4</f>
        <v>11.5</v>
      </c>
      <c r="E4">
        <f>'Compressed Mortality, 1968-1978'!J4</f>
        <v>13.1</v>
      </c>
      <c r="F4" s="5">
        <f t="shared" ref="F4:F54" si="0">D4/D3-1</f>
        <v>3.6036036036036112E-2</v>
      </c>
      <c r="G4" s="5">
        <f t="shared" ref="G4:G54" si="1">E4/E3-1</f>
        <v>3.1496062992125928E-2</v>
      </c>
    </row>
    <row r="5" spans="1:7" x14ac:dyDescent="0.35">
      <c r="A5">
        <f>'Compressed Mortality, 1968-1978'!B5</f>
        <v>1971</v>
      </c>
      <c r="B5">
        <f>'Compressed Mortality, 1968-1978'!D5</f>
        <v>24092</v>
      </c>
      <c r="C5">
        <f>'Compressed Mortality, 1968-1978'!E5</f>
        <v>206782970</v>
      </c>
      <c r="D5">
        <f>'Compressed Mortality, 1968-1978'!F5</f>
        <v>11.7</v>
      </c>
      <c r="E5">
        <f>'Compressed Mortality, 1968-1978'!J5</f>
        <v>13.2</v>
      </c>
      <c r="F5" s="5">
        <f t="shared" si="0"/>
        <v>1.7391304347825987E-2</v>
      </c>
      <c r="G5" s="5">
        <f t="shared" si="1"/>
        <v>7.6335877862594437E-3</v>
      </c>
    </row>
    <row r="6" spans="1:7" x14ac:dyDescent="0.35">
      <c r="A6">
        <f>'Compressed Mortality, 1968-1978'!B6</f>
        <v>1972</v>
      </c>
      <c r="B6">
        <f>'Compressed Mortality, 1968-1978'!D6</f>
        <v>25004</v>
      </c>
      <c r="C6">
        <f>'Compressed Mortality, 1968-1978'!E6</f>
        <v>209237411</v>
      </c>
      <c r="D6">
        <f>'Compressed Mortality, 1968-1978'!F6</f>
        <v>12</v>
      </c>
      <c r="E6">
        <f>'Compressed Mortality, 1968-1978'!J6</f>
        <v>13.3</v>
      </c>
      <c r="F6" s="5">
        <f t="shared" si="0"/>
        <v>2.5641025641025772E-2</v>
      </c>
      <c r="G6" s="5">
        <f t="shared" si="1"/>
        <v>7.5757575757577911E-3</v>
      </c>
    </row>
    <row r="7" spans="1:7" x14ac:dyDescent="0.35">
      <c r="A7">
        <f>'Compressed Mortality, 1968-1978'!B7</f>
        <v>1973</v>
      </c>
      <c r="B7">
        <f>'Compressed Mortality, 1968-1978'!D7</f>
        <v>25118</v>
      </c>
      <c r="C7">
        <f>'Compressed Mortality, 1968-1978'!E7</f>
        <v>211361965</v>
      </c>
      <c r="D7">
        <f>'Compressed Mortality, 1968-1978'!F7</f>
        <v>11.9</v>
      </c>
      <c r="E7">
        <f>'Compressed Mortality, 1968-1978'!J7</f>
        <v>13.1</v>
      </c>
      <c r="F7" s="5">
        <f t="shared" si="0"/>
        <v>-8.3333333333333037E-3</v>
      </c>
      <c r="G7" s="5">
        <f t="shared" si="1"/>
        <v>-1.5037593984962516E-2</v>
      </c>
    </row>
    <row r="8" spans="1:7" x14ac:dyDescent="0.35">
      <c r="A8">
        <f>'Compressed Mortality, 1968-1978'!B8</f>
        <v>1974</v>
      </c>
      <c r="B8">
        <f>'Compressed Mortality, 1968-1978'!D8</f>
        <v>25683</v>
      </c>
      <c r="C8">
        <f>'Compressed Mortality, 1968-1978'!E8</f>
        <v>213436958</v>
      </c>
      <c r="D8">
        <f>'Compressed Mortality, 1968-1978'!F8</f>
        <v>12</v>
      </c>
      <c r="E8">
        <f>'Compressed Mortality, 1968-1978'!J8</f>
        <v>13.2</v>
      </c>
      <c r="F8" s="5">
        <f t="shared" si="0"/>
        <v>8.4033613445377853E-3</v>
      </c>
      <c r="G8" s="5">
        <f t="shared" si="1"/>
        <v>7.6335877862594437E-3</v>
      </c>
    </row>
    <row r="9" spans="1:7" x14ac:dyDescent="0.35">
      <c r="A9">
        <f>'Compressed Mortality, 1968-1978'!B9</f>
        <v>1975</v>
      </c>
      <c r="B9">
        <f>'Compressed Mortality, 1968-1978'!D9</f>
        <v>27063</v>
      </c>
      <c r="C9">
        <f>'Compressed Mortality, 1968-1978'!E9</f>
        <v>215457198</v>
      </c>
      <c r="D9">
        <f>'Compressed Mortality, 1968-1978'!F9</f>
        <v>12.6</v>
      </c>
      <c r="E9">
        <f>'Compressed Mortality, 1968-1978'!J9</f>
        <v>13.6</v>
      </c>
      <c r="F9" s="5">
        <f t="shared" si="0"/>
        <v>5.0000000000000044E-2</v>
      </c>
      <c r="G9" s="5">
        <f t="shared" si="1"/>
        <v>3.0303030303030276E-2</v>
      </c>
    </row>
    <row r="10" spans="1:7" x14ac:dyDescent="0.35">
      <c r="A10">
        <f>'Compressed Mortality, 1968-1978'!B10</f>
        <v>1976</v>
      </c>
      <c r="B10">
        <f>'Compressed Mortality, 1968-1978'!D10</f>
        <v>26832</v>
      </c>
      <c r="C10">
        <f>'Compressed Mortality, 1968-1978'!E10</f>
        <v>217615788</v>
      </c>
      <c r="D10">
        <f>'Compressed Mortality, 1968-1978'!F10</f>
        <v>12.3</v>
      </c>
      <c r="E10">
        <f>'Compressed Mortality, 1968-1978'!J10</f>
        <v>13.2</v>
      </c>
      <c r="F10" s="5">
        <f t="shared" si="0"/>
        <v>-2.3809523809523725E-2</v>
      </c>
      <c r="G10" s="5">
        <f t="shared" si="1"/>
        <v>-2.9411764705882359E-2</v>
      </c>
    </row>
    <row r="11" spans="1:7" x14ac:dyDescent="0.35">
      <c r="A11">
        <f>'Compressed Mortality, 1968-1978'!B11</f>
        <v>1977</v>
      </c>
      <c r="B11">
        <f>'Compressed Mortality, 1968-1978'!D11</f>
        <v>28681</v>
      </c>
      <c r="C11">
        <f>'Compressed Mortality, 1968-1978'!E11</f>
        <v>219808632</v>
      </c>
      <c r="D11">
        <f>'Compressed Mortality, 1968-1978'!F11</f>
        <v>13</v>
      </c>
      <c r="E11">
        <f>'Compressed Mortality, 1968-1978'!J11</f>
        <v>13.7</v>
      </c>
      <c r="F11" s="5">
        <f t="shared" si="0"/>
        <v>5.6910569105691033E-2</v>
      </c>
      <c r="G11" s="5">
        <f t="shared" si="1"/>
        <v>3.7878787878787845E-2</v>
      </c>
    </row>
    <row r="12" spans="1:7" x14ac:dyDescent="0.35">
      <c r="A12">
        <f>'Compressed Mortality, 1968-1978'!B12</f>
        <v>1978</v>
      </c>
      <c r="B12">
        <f>'Compressed Mortality, 1968-1978'!D12</f>
        <v>27294</v>
      </c>
      <c r="C12">
        <f>'Compressed Mortality, 1968-1978'!E12</f>
        <v>222102279</v>
      </c>
      <c r="D12">
        <f>'Compressed Mortality, 1968-1978'!F12</f>
        <v>12.3</v>
      </c>
      <c r="E12">
        <f>'Compressed Mortality, 1968-1978'!J12</f>
        <v>12.9</v>
      </c>
      <c r="F12" s="5">
        <f t="shared" si="0"/>
        <v>-5.3846153846153766E-2</v>
      </c>
      <c r="G12" s="5">
        <f t="shared" si="1"/>
        <v>-5.8394160583941535E-2</v>
      </c>
    </row>
    <row r="13" spans="1:7" x14ac:dyDescent="0.35">
      <c r="A13">
        <f>'Compressed Mortality, 1979-1998'!B2</f>
        <v>1979</v>
      </c>
      <c r="B13">
        <f>'Compressed Mortality, 1979-1998'!D2</f>
        <v>27206</v>
      </c>
      <c r="C13">
        <f>'Compressed Mortality, 1979-1998'!E2</f>
        <v>224635398</v>
      </c>
      <c r="D13">
        <f>'Compressed Mortality, 1979-1998'!F2</f>
        <v>12.1</v>
      </c>
      <c r="E13">
        <f>'Compressed Mortality, 1979-1998'!J2</f>
        <v>12.6</v>
      </c>
      <c r="F13" s="5">
        <f t="shared" si="0"/>
        <v>-1.6260162601626105E-2</v>
      </c>
      <c r="G13" s="5">
        <f t="shared" si="1"/>
        <v>-2.3255813953488413E-2</v>
      </c>
    </row>
    <row r="14" spans="1:7" x14ac:dyDescent="0.35">
      <c r="A14">
        <f>'Compressed Mortality, 1979-1998'!B3</f>
        <v>1980</v>
      </c>
      <c r="B14">
        <f>'Compressed Mortality, 1979-1998'!D3</f>
        <v>26869</v>
      </c>
      <c r="C14">
        <f>'Compressed Mortality, 1979-1998'!E3</f>
        <v>226624371</v>
      </c>
      <c r="D14">
        <f>'Compressed Mortality, 1979-1998'!F3</f>
        <v>11.9</v>
      </c>
      <c r="E14">
        <f>'Compressed Mortality, 1979-1998'!J3</f>
        <v>12.2</v>
      </c>
      <c r="F14" s="5">
        <f t="shared" si="0"/>
        <v>-1.6528925619834656E-2</v>
      </c>
      <c r="G14" s="5">
        <f t="shared" si="1"/>
        <v>-3.1746031746031744E-2</v>
      </c>
    </row>
    <row r="15" spans="1:7" x14ac:dyDescent="0.35">
      <c r="A15">
        <f>'Compressed Mortality, 1979-1998'!B4</f>
        <v>1981</v>
      </c>
      <c r="B15">
        <f>'Compressed Mortality, 1979-1998'!D4</f>
        <v>27596</v>
      </c>
      <c r="C15">
        <f>'Compressed Mortality, 1979-1998'!E4</f>
        <v>229487512</v>
      </c>
      <c r="D15">
        <f>'Compressed Mortality, 1979-1998'!F4</f>
        <v>12</v>
      </c>
      <c r="E15">
        <f>'Compressed Mortality, 1979-1998'!J4</f>
        <v>12.3</v>
      </c>
      <c r="F15" s="5">
        <f t="shared" si="0"/>
        <v>8.4033613445377853E-3</v>
      </c>
      <c r="G15" s="5">
        <f t="shared" si="1"/>
        <v>8.19672131147553E-3</v>
      </c>
    </row>
    <row r="16" spans="1:7" x14ac:dyDescent="0.35">
      <c r="A16">
        <f>'Compressed Mortality, 1979-1998'!B5</f>
        <v>1982</v>
      </c>
      <c r="B16">
        <f>'Compressed Mortality, 1979-1998'!D5</f>
        <v>28242</v>
      </c>
      <c r="C16">
        <f>'Compressed Mortality, 1979-1998'!E5</f>
        <v>231701425</v>
      </c>
      <c r="D16">
        <f>'Compressed Mortality, 1979-1998'!F5</f>
        <v>12.2</v>
      </c>
      <c r="E16">
        <f>'Compressed Mortality, 1979-1998'!J5</f>
        <v>12.5</v>
      </c>
      <c r="F16" s="5">
        <f t="shared" si="0"/>
        <v>1.6666666666666607E-2</v>
      </c>
      <c r="G16" s="5">
        <f t="shared" si="1"/>
        <v>1.6260162601625883E-2</v>
      </c>
    </row>
    <row r="17" spans="1:7" x14ac:dyDescent="0.35">
      <c r="A17">
        <f>'Compressed Mortality, 1979-1998'!B6</f>
        <v>1983</v>
      </c>
      <c r="B17">
        <f>'Compressed Mortality, 1979-1998'!D6</f>
        <v>28295</v>
      </c>
      <c r="C17">
        <f>'Compressed Mortality, 1979-1998'!E6</f>
        <v>233781743</v>
      </c>
      <c r="D17">
        <f>'Compressed Mortality, 1979-1998'!F6</f>
        <v>12.1</v>
      </c>
      <c r="E17">
        <f>'Compressed Mortality, 1979-1998'!J6</f>
        <v>12.4</v>
      </c>
      <c r="F17" s="5">
        <f t="shared" si="0"/>
        <v>-8.1967213114754189E-3</v>
      </c>
      <c r="G17" s="5">
        <f t="shared" si="1"/>
        <v>-8.0000000000000071E-3</v>
      </c>
    </row>
    <row r="18" spans="1:7" x14ac:dyDescent="0.35">
      <c r="A18">
        <f>'Compressed Mortality, 1979-1998'!B7</f>
        <v>1984</v>
      </c>
      <c r="B18">
        <f>'Compressed Mortality, 1979-1998'!D7</f>
        <v>29286</v>
      </c>
      <c r="C18">
        <f>'Compressed Mortality, 1979-1998'!E7</f>
        <v>235922142</v>
      </c>
      <c r="D18">
        <f>'Compressed Mortality, 1979-1998'!F7</f>
        <v>12.4</v>
      </c>
      <c r="E18">
        <f>'Compressed Mortality, 1979-1998'!J7</f>
        <v>12.6</v>
      </c>
      <c r="F18" s="5">
        <f t="shared" si="0"/>
        <v>2.4793388429752206E-2</v>
      </c>
      <c r="G18" s="5">
        <f t="shared" si="1"/>
        <v>1.6129032258064502E-2</v>
      </c>
    </row>
    <row r="19" spans="1:7" x14ac:dyDescent="0.35">
      <c r="A19">
        <f>'Compressed Mortality, 1979-1998'!B8</f>
        <v>1985</v>
      </c>
      <c r="B19">
        <f>'Compressed Mortality, 1979-1998'!D8</f>
        <v>29453</v>
      </c>
      <c r="C19">
        <f>'Compressed Mortality, 1979-1998'!E8</f>
        <v>238005715</v>
      </c>
      <c r="D19">
        <f>'Compressed Mortality, 1979-1998'!F8</f>
        <v>12.4</v>
      </c>
      <c r="E19">
        <f>'Compressed Mortality, 1979-1998'!J8</f>
        <v>12.5</v>
      </c>
      <c r="F19" s="5">
        <f t="shared" si="0"/>
        <v>0</v>
      </c>
      <c r="G19" s="5">
        <f t="shared" si="1"/>
        <v>-7.9365079365079083E-3</v>
      </c>
    </row>
    <row r="20" spans="1:7" x14ac:dyDescent="0.35">
      <c r="A20">
        <f>'Compressed Mortality, 1979-1998'!B9</f>
        <v>1986</v>
      </c>
      <c r="B20">
        <f>'Compressed Mortality, 1979-1998'!D9</f>
        <v>30904</v>
      </c>
      <c r="C20">
        <f>'Compressed Mortality, 1979-1998'!E9</f>
        <v>240189882</v>
      </c>
      <c r="D20">
        <f>'Compressed Mortality, 1979-1998'!F9</f>
        <v>12.9</v>
      </c>
      <c r="E20">
        <f>'Compressed Mortality, 1979-1998'!J9</f>
        <v>13</v>
      </c>
      <c r="F20" s="5">
        <f t="shared" si="0"/>
        <v>4.0322580645161255E-2</v>
      </c>
      <c r="G20" s="5">
        <f t="shared" si="1"/>
        <v>4.0000000000000036E-2</v>
      </c>
    </row>
    <row r="21" spans="1:7" x14ac:dyDescent="0.35">
      <c r="A21">
        <f>'Compressed Mortality, 1979-1998'!B10</f>
        <v>1987</v>
      </c>
      <c r="B21">
        <f>'Compressed Mortality, 1979-1998'!D10</f>
        <v>30796</v>
      </c>
      <c r="C21">
        <f>'Compressed Mortality, 1979-1998'!E10</f>
        <v>242395034</v>
      </c>
      <c r="D21">
        <f>'Compressed Mortality, 1979-1998'!F10</f>
        <v>12.7</v>
      </c>
      <c r="E21">
        <f>'Compressed Mortality, 1979-1998'!J10</f>
        <v>12.8</v>
      </c>
      <c r="F21" s="5">
        <f t="shared" si="0"/>
        <v>-1.5503875968992276E-2</v>
      </c>
      <c r="G21" s="5">
        <f t="shared" si="1"/>
        <v>-1.538461538461533E-2</v>
      </c>
    </row>
    <row r="22" spans="1:7" x14ac:dyDescent="0.35">
      <c r="A22">
        <f>'Compressed Mortality, 1979-1998'!B11</f>
        <v>1988</v>
      </c>
      <c r="B22">
        <f>'Compressed Mortality, 1979-1998'!D11</f>
        <v>30407</v>
      </c>
      <c r="C22">
        <f>'Compressed Mortality, 1979-1998'!E11</f>
        <v>244651961</v>
      </c>
      <c r="D22">
        <f>'Compressed Mortality, 1979-1998'!F11</f>
        <v>12.4</v>
      </c>
      <c r="E22">
        <f>'Compressed Mortality, 1979-1998'!J11</f>
        <v>12.5</v>
      </c>
      <c r="F22" s="5">
        <f t="shared" si="0"/>
        <v>-2.3622047244094446E-2</v>
      </c>
      <c r="G22" s="5">
        <f t="shared" si="1"/>
        <v>-2.34375E-2</v>
      </c>
    </row>
    <row r="23" spans="1:7" x14ac:dyDescent="0.35">
      <c r="A23">
        <f>'Compressed Mortality, 1979-1998'!B12</f>
        <v>1989</v>
      </c>
      <c r="B23">
        <f>'Compressed Mortality, 1979-1998'!D12</f>
        <v>30232</v>
      </c>
      <c r="C23">
        <f>'Compressed Mortality, 1979-1998'!E12</f>
        <v>247001762</v>
      </c>
      <c r="D23">
        <f>'Compressed Mortality, 1979-1998'!F12</f>
        <v>12.2</v>
      </c>
      <c r="E23">
        <f>'Compressed Mortality, 1979-1998'!J12</f>
        <v>12.3</v>
      </c>
      <c r="F23" s="5">
        <f t="shared" si="0"/>
        <v>-1.6129032258064613E-2</v>
      </c>
      <c r="G23" s="5">
        <f t="shared" si="1"/>
        <v>-1.5999999999999903E-2</v>
      </c>
    </row>
    <row r="24" spans="1:7" x14ac:dyDescent="0.35">
      <c r="A24">
        <f>'Compressed Mortality, 1979-1998'!B13</f>
        <v>1990</v>
      </c>
      <c r="B24">
        <f>'Compressed Mortality, 1979-1998'!D13</f>
        <v>30906</v>
      </c>
      <c r="C24">
        <f>'Compressed Mortality, 1979-1998'!E13</f>
        <v>248922111</v>
      </c>
      <c r="D24">
        <f>'Compressed Mortality, 1979-1998'!F13</f>
        <v>12.4</v>
      </c>
      <c r="E24">
        <f>'Compressed Mortality, 1979-1998'!J13</f>
        <v>12.5</v>
      </c>
      <c r="F24" s="5">
        <f t="shared" si="0"/>
        <v>1.6393442622950838E-2</v>
      </c>
      <c r="G24" s="5">
        <f t="shared" si="1"/>
        <v>1.6260162601625883E-2</v>
      </c>
    </row>
    <row r="25" spans="1:7" x14ac:dyDescent="0.35">
      <c r="A25">
        <f>'Compressed Mortality, 1979-1998'!B14</f>
        <v>1991</v>
      </c>
      <c r="B25">
        <f>'Compressed Mortality, 1979-1998'!D14</f>
        <v>30810</v>
      </c>
      <c r="C25">
        <f>'Compressed Mortality, 1979-1998'!E14</f>
        <v>253088068</v>
      </c>
      <c r="D25">
        <f>'Compressed Mortality, 1979-1998'!F14</f>
        <v>12.2</v>
      </c>
      <c r="E25">
        <f>'Compressed Mortality, 1979-1998'!J14</f>
        <v>12.3</v>
      </c>
      <c r="F25" s="5">
        <f t="shared" si="0"/>
        <v>-1.6129032258064613E-2</v>
      </c>
      <c r="G25" s="5">
        <f t="shared" si="1"/>
        <v>-1.5999999999999903E-2</v>
      </c>
    </row>
    <row r="26" spans="1:7" x14ac:dyDescent="0.35">
      <c r="A26">
        <f>'Compressed Mortality, 1979-1998'!B15</f>
        <v>1992</v>
      </c>
      <c r="B26">
        <f>'Compressed Mortality, 1979-1998'!D15</f>
        <v>30484</v>
      </c>
      <c r="C26">
        <f>'Compressed Mortality, 1979-1998'!E15</f>
        <v>256606463</v>
      </c>
      <c r="D26">
        <f>'Compressed Mortality, 1979-1998'!F15</f>
        <v>11.9</v>
      </c>
      <c r="E26">
        <f>'Compressed Mortality, 1979-1998'!J15</f>
        <v>12</v>
      </c>
      <c r="F26" s="5">
        <f t="shared" si="0"/>
        <v>-2.4590163934426146E-2</v>
      </c>
      <c r="G26" s="5">
        <f t="shared" si="1"/>
        <v>-2.4390243902439046E-2</v>
      </c>
    </row>
    <row r="27" spans="1:7" x14ac:dyDescent="0.35">
      <c r="A27">
        <f>'Compressed Mortality, 1979-1998'!B16</f>
        <v>1993</v>
      </c>
      <c r="B27">
        <f>'Compressed Mortality, 1979-1998'!D16</f>
        <v>31102</v>
      </c>
      <c r="C27">
        <f>'Compressed Mortality, 1979-1998'!E16</f>
        <v>260024637</v>
      </c>
      <c r="D27">
        <f>'Compressed Mortality, 1979-1998'!F16</f>
        <v>12</v>
      </c>
      <c r="E27">
        <f>'Compressed Mortality, 1979-1998'!J16</f>
        <v>12.1</v>
      </c>
      <c r="F27" s="5">
        <f t="shared" si="0"/>
        <v>8.4033613445377853E-3</v>
      </c>
      <c r="G27" s="5">
        <f t="shared" si="1"/>
        <v>8.3333333333333037E-3</v>
      </c>
    </row>
    <row r="28" spans="1:7" x14ac:dyDescent="0.35">
      <c r="A28">
        <f>'Compressed Mortality, 1979-1998'!B17</f>
        <v>1994</v>
      </c>
      <c r="B28">
        <f>'Compressed Mortality, 1979-1998'!D17</f>
        <v>31142</v>
      </c>
      <c r="C28">
        <f>'Compressed Mortality, 1979-1998'!E17</f>
        <v>263241475</v>
      </c>
      <c r="D28">
        <f>'Compressed Mortality, 1979-1998'!F17</f>
        <v>11.8</v>
      </c>
      <c r="E28">
        <f>'Compressed Mortality, 1979-1998'!J17</f>
        <v>11.9</v>
      </c>
      <c r="F28" s="5">
        <f t="shared" si="0"/>
        <v>-1.6666666666666607E-2</v>
      </c>
      <c r="G28" s="5">
        <f t="shared" si="1"/>
        <v>-1.6528925619834656E-2</v>
      </c>
    </row>
    <row r="29" spans="1:7" x14ac:dyDescent="0.35">
      <c r="A29">
        <f>'Compressed Mortality, 1979-1998'!B18</f>
        <v>1995</v>
      </c>
      <c r="B29">
        <f>'Compressed Mortality, 1979-1998'!D18</f>
        <v>31284</v>
      </c>
      <c r="C29">
        <f>'Compressed Mortality, 1979-1998'!E18</f>
        <v>266386596</v>
      </c>
      <c r="D29">
        <f>'Compressed Mortality, 1979-1998'!F18</f>
        <v>11.7</v>
      </c>
      <c r="E29">
        <f>'Compressed Mortality, 1979-1998'!J18</f>
        <v>11.8</v>
      </c>
      <c r="F29" s="5">
        <f t="shared" si="0"/>
        <v>-8.4745762711865291E-3</v>
      </c>
      <c r="G29" s="5">
        <f t="shared" si="1"/>
        <v>-8.4033613445377853E-3</v>
      </c>
    </row>
    <row r="30" spans="1:7" x14ac:dyDescent="0.35">
      <c r="A30">
        <f>'Compressed Mortality, 1979-1998'!B19</f>
        <v>1996</v>
      </c>
      <c r="B30">
        <f>'Compressed Mortality, 1979-1998'!D19</f>
        <v>30903</v>
      </c>
      <c r="C30">
        <f>'Compressed Mortality, 1979-1998'!E19</f>
        <v>269540779</v>
      </c>
      <c r="D30">
        <f>'Compressed Mortality, 1979-1998'!F19</f>
        <v>11.5</v>
      </c>
      <c r="E30">
        <f>'Compressed Mortality, 1979-1998'!J19</f>
        <v>11.5</v>
      </c>
      <c r="F30" s="5">
        <f t="shared" si="0"/>
        <v>-1.7094017094017033E-2</v>
      </c>
      <c r="G30" s="5">
        <f t="shared" si="1"/>
        <v>-2.5423728813559365E-2</v>
      </c>
    </row>
    <row r="31" spans="1:7" x14ac:dyDescent="0.35">
      <c r="A31">
        <f>'Compressed Mortality, 1979-1998'!B20</f>
        <v>1997</v>
      </c>
      <c r="B31">
        <f>'Compressed Mortality, 1979-1998'!D20</f>
        <v>30535</v>
      </c>
      <c r="C31">
        <f>'Compressed Mortality, 1979-1998'!E20</f>
        <v>272776678</v>
      </c>
      <c r="D31">
        <f>'Compressed Mortality, 1979-1998'!F20</f>
        <v>11.2</v>
      </c>
      <c r="E31">
        <f>'Compressed Mortality, 1979-1998'!J20</f>
        <v>11.2</v>
      </c>
      <c r="F31" s="5">
        <f t="shared" si="0"/>
        <v>-2.6086956521739202E-2</v>
      </c>
      <c r="G31" s="5">
        <f t="shared" si="1"/>
        <v>-2.6086956521739202E-2</v>
      </c>
    </row>
    <row r="32" spans="1:7" x14ac:dyDescent="0.35">
      <c r="A32">
        <f>'Compressed Mortality, 1979-1998'!B21</f>
        <v>1998</v>
      </c>
      <c r="B32">
        <f>'Compressed Mortality, 1979-1998'!D21</f>
        <v>30575</v>
      </c>
      <c r="C32">
        <f>'Compressed Mortality, 1979-1998'!E21</f>
        <v>276032848</v>
      </c>
      <c r="D32">
        <f>'Compressed Mortality, 1979-1998'!F21</f>
        <v>11.1</v>
      </c>
      <c r="E32">
        <f>'Compressed Mortality, 1979-1998'!J21</f>
        <v>11.1</v>
      </c>
      <c r="F32" s="5">
        <f t="shared" si="0"/>
        <v>-8.9285714285713969E-3</v>
      </c>
      <c r="G32" s="5">
        <f t="shared" si="1"/>
        <v>-8.9285714285713969E-3</v>
      </c>
    </row>
    <row r="33" spans="1:7" x14ac:dyDescent="0.35">
      <c r="A33">
        <f>'UCD, 1999-2020'!C2</f>
        <v>1999</v>
      </c>
      <c r="B33">
        <f>'UCD, 1999-2020'!D2</f>
        <v>29199</v>
      </c>
      <c r="C33">
        <f>'UCD, 1999-2020'!E2</f>
        <v>279040168</v>
      </c>
      <c r="D33">
        <f>'UCD, 1999-2020'!F2</f>
        <v>10.5</v>
      </c>
      <c r="E33">
        <f>'UCD, 1999-2020'!J2</f>
        <v>10.5</v>
      </c>
      <c r="F33" s="5">
        <f t="shared" si="0"/>
        <v>-5.4054054054054057E-2</v>
      </c>
      <c r="G33" s="5">
        <f t="shared" si="1"/>
        <v>-5.4054054054054057E-2</v>
      </c>
    </row>
    <row r="34" spans="1:7" x14ac:dyDescent="0.35">
      <c r="A34">
        <f>'UCD, 1999-2020'!C3</f>
        <v>2000</v>
      </c>
      <c r="B34">
        <f>'UCD, 1999-2020'!D3</f>
        <v>29350</v>
      </c>
      <c r="C34">
        <f>'UCD, 1999-2020'!E3</f>
        <v>281421906</v>
      </c>
      <c r="D34">
        <f>'UCD, 1999-2020'!F3</f>
        <v>10.4</v>
      </c>
      <c r="E34">
        <f>'UCD, 1999-2020'!J3</f>
        <v>10.4</v>
      </c>
      <c r="F34" s="5">
        <f t="shared" si="0"/>
        <v>-9.52380952380949E-3</v>
      </c>
      <c r="G34" s="5">
        <f t="shared" si="1"/>
        <v>-9.52380952380949E-3</v>
      </c>
    </row>
    <row r="35" spans="1:7" x14ac:dyDescent="0.35">
      <c r="A35">
        <f>'UCD, 1999-2020'!C4</f>
        <v>2001</v>
      </c>
      <c r="B35">
        <f>'UCD, 1999-2020'!D4</f>
        <v>30622</v>
      </c>
      <c r="C35">
        <f>'UCD, 1999-2020'!E4</f>
        <v>284968955</v>
      </c>
      <c r="D35">
        <f>'UCD, 1999-2020'!F4</f>
        <v>10.7</v>
      </c>
      <c r="E35">
        <f>'UCD, 1999-2020'!J4</f>
        <v>10.7</v>
      </c>
      <c r="F35" s="5">
        <f t="shared" si="0"/>
        <v>2.8846153846153744E-2</v>
      </c>
      <c r="G35" s="5">
        <f t="shared" si="1"/>
        <v>2.8846153846153744E-2</v>
      </c>
    </row>
    <row r="36" spans="1:7" x14ac:dyDescent="0.35">
      <c r="A36">
        <f>'UCD, 1999-2020'!C5</f>
        <v>2002</v>
      </c>
      <c r="B36">
        <f>'UCD, 1999-2020'!D5</f>
        <v>31655</v>
      </c>
      <c r="C36">
        <f>'UCD, 1999-2020'!E5</f>
        <v>287625193</v>
      </c>
      <c r="D36">
        <f>'UCD, 1999-2020'!F5</f>
        <v>11</v>
      </c>
      <c r="E36">
        <f>'UCD, 1999-2020'!J5</f>
        <v>10.9</v>
      </c>
      <c r="F36" s="5">
        <f t="shared" si="0"/>
        <v>2.8037383177570208E-2</v>
      </c>
      <c r="G36" s="5">
        <f t="shared" si="1"/>
        <v>1.8691588785046731E-2</v>
      </c>
    </row>
    <row r="37" spans="1:7" x14ac:dyDescent="0.35">
      <c r="A37">
        <f>'UCD, 1999-2020'!C6</f>
        <v>2003</v>
      </c>
      <c r="B37">
        <f>'UCD, 1999-2020'!D6</f>
        <v>31484</v>
      </c>
      <c r="C37">
        <f>'UCD, 1999-2020'!E6</f>
        <v>290107933</v>
      </c>
      <c r="D37">
        <f>'UCD, 1999-2020'!F6</f>
        <v>10.9</v>
      </c>
      <c r="E37">
        <f>'UCD, 1999-2020'!J6</f>
        <v>10.8</v>
      </c>
      <c r="F37" s="5">
        <f t="shared" si="0"/>
        <v>-9.0909090909090384E-3</v>
      </c>
      <c r="G37" s="5">
        <f t="shared" si="1"/>
        <v>-9.1743119266054496E-3</v>
      </c>
    </row>
    <row r="38" spans="1:7" x14ac:dyDescent="0.35">
      <c r="A38">
        <f>'UCD, 1999-2020'!C7</f>
        <v>2004</v>
      </c>
      <c r="B38">
        <f>'UCD, 1999-2020'!D7</f>
        <v>32439</v>
      </c>
      <c r="C38">
        <f>'UCD, 1999-2020'!E7</f>
        <v>292805298</v>
      </c>
      <c r="D38">
        <f>'UCD, 1999-2020'!F7</f>
        <v>11.1</v>
      </c>
      <c r="E38">
        <f>'UCD, 1999-2020'!J7</f>
        <v>11</v>
      </c>
      <c r="F38" s="5">
        <f t="shared" si="0"/>
        <v>1.8348623853210899E-2</v>
      </c>
      <c r="G38" s="5">
        <f t="shared" si="1"/>
        <v>1.8518518518518379E-2</v>
      </c>
    </row>
    <row r="39" spans="1:7" x14ac:dyDescent="0.35">
      <c r="A39">
        <f>'UCD, 1999-2020'!C8</f>
        <v>2005</v>
      </c>
      <c r="B39">
        <f>'UCD, 1999-2020'!D8</f>
        <v>32637</v>
      </c>
      <c r="C39">
        <f>'UCD, 1999-2020'!E8</f>
        <v>295516599</v>
      </c>
      <c r="D39">
        <f>'UCD, 1999-2020'!F8</f>
        <v>11</v>
      </c>
      <c r="E39">
        <f>'UCD, 1999-2020'!J8</f>
        <v>10.9</v>
      </c>
      <c r="F39" s="5">
        <f t="shared" si="0"/>
        <v>-9.009009009009028E-3</v>
      </c>
      <c r="G39" s="5">
        <f t="shared" si="1"/>
        <v>-9.0909090909090384E-3</v>
      </c>
    </row>
    <row r="40" spans="1:7" x14ac:dyDescent="0.35">
      <c r="A40">
        <f>'UCD, 1999-2020'!C9</f>
        <v>2006</v>
      </c>
      <c r="B40">
        <f>'UCD, 1999-2020'!D9</f>
        <v>33300</v>
      </c>
      <c r="C40">
        <f>'UCD, 1999-2020'!E9</f>
        <v>298379912</v>
      </c>
      <c r="D40">
        <f>'UCD, 1999-2020'!F9</f>
        <v>11.2</v>
      </c>
      <c r="E40">
        <f>'UCD, 1999-2020'!J9</f>
        <v>11</v>
      </c>
      <c r="F40" s="5">
        <f t="shared" si="0"/>
        <v>1.8181818181818077E-2</v>
      </c>
      <c r="G40" s="5">
        <f t="shared" si="1"/>
        <v>9.1743119266054496E-3</v>
      </c>
    </row>
    <row r="41" spans="1:7" x14ac:dyDescent="0.35">
      <c r="A41">
        <f>'UCD, 1999-2020'!C10</f>
        <v>2007</v>
      </c>
      <c r="B41">
        <f>'UCD, 1999-2020'!D10</f>
        <v>34598</v>
      </c>
      <c r="C41">
        <f>'UCD, 1999-2020'!E10</f>
        <v>301231207</v>
      </c>
      <c r="D41">
        <f>'UCD, 1999-2020'!F10</f>
        <v>11.5</v>
      </c>
      <c r="E41">
        <f>'UCD, 1999-2020'!J10</f>
        <v>11.3</v>
      </c>
      <c r="F41" s="5">
        <f t="shared" si="0"/>
        <v>2.6785714285714413E-2</v>
      </c>
      <c r="G41" s="5">
        <f t="shared" si="1"/>
        <v>2.7272727272727337E-2</v>
      </c>
    </row>
    <row r="42" spans="1:7" x14ac:dyDescent="0.35">
      <c r="A42">
        <f>'UCD, 1999-2020'!C11</f>
        <v>2008</v>
      </c>
      <c r="B42">
        <f>'UCD, 1999-2020'!D11</f>
        <v>36035</v>
      </c>
      <c r="C42">
        <f>'UCD, 1999-2020'!E11</f>
        <v>304093966</v>
      </c>
      <c r="D42">
        <f>'UCD, 1999-2020'!F11</f>
        <v>11.8</v>
      </c>
      <c r="E42">
        <f>'UCD, 1999-2020'!J11</f>
        <v>11.6</v>
      </c>
      <c r="F42" s="5">
        <f t="shared" si="0"/>
        <v>2.6086956521739202E-2</v>
      </c>
      <c r="G42" s="5">
        <f t="shared" si="1"/>
        <v>2.6548672566371501E-2</v>
      </c>
    </row>
    <row r="43" spans="1:7" x14ac:dyDescent="0.35">
      <c r="A43">
        <f>'UCD, 1999-2020'!C12</f>
        <v>2009</v>
      </c>
      <c r="B43">
        <f>'UCD, 1999-2020'!D12</f>
        <v>36909</v>
      </c>
      <c r="C43">
        <f>'UCD, 1999-2020'!E12</f>
        <v>306771529</v>
      </c>
      <c r="D43">
        <f>'UCD, 1999-2020'!F12</f>
        <v>12</v>
      </c>
      <c r="E43">
        <f>'UCD, 1999-2020'!J12</f>
        <v>11.8</v>
      </c>
      <c r="F43" s="5">
        <f t="shared" si="0"/>
        <v>1.6949152542372836E-2</v>
      </c>
      <c r="G43" s="5">
        <f t="shared" si="1"/>
        <v>1.7241379310344973E-2</v>
      </c>
    </row>
    <row r="44" spans="1:7" x14ac:dyDescent="0.35">
      <c r="A44">
        <f>'UCD, 1999-2020'!C13</f>
        <v>2010</v>
      </c>
      <c r="B44">
        <f>'UCD, 1999-2020'!D13</f>
        <v>38364</v>
      </c>
      <c r="C44">
        <f>'UCD, 1999-2020'!E13</f>
        <v>308745538</v>
      </c>
      <c r="D44">
        <f>'UCD, 1999-2020'!F13</f>
        <v>12.4</v>
      </c>
      <c r="E44">
        <f>'UCD, 1999-2020'!J13</f>
        <v>12.1</v>
      </c>
      <c r="F44" s="5">
        <f t="shared" si="0"/>
        <v>3.3333333333333437E-2</v>
      </c>
      <c r="G44" s="5">
        <f t="shared" si="1"/>
        <v>2.5423728813559254E-2</v>
      </c>
    </row>
    <row r="45" spans="1:7" x14ac:dyDescent="0.35">
      <c r="A45">
        <f>'UCD, 1999-2020'!C14</f>
        <v>2011</v>
      </c>
      <c r="B45">
        <f>'UCD, 1999-2020'!D14</f>
        <v>39518</v>
      </c>
      <c r="C45">
        <f>'UCD, 1999-2020'!E14</f>
        <v>311591917</v>
      </c>
      <c r="D45">
        <f>'UCD, 1999-2020'!F14</f>
        <v>12.7</v>
      </c>
      <c r="E45">
        <f>'UCD, 1999-2020'!J14</f>
        <v>12.3</v>
      </c>
      <c r="F45" s="5">
        <f t="shared" si="0"/>
        <v>2.4193548387096753E-2</v>
      </c>
      <c r="G45" s="5">
        <f t="shared" si="1"/>
        <v>1.6528925619834878E-2</v>
      </c>
    </row>
    <row r="46" spans="1:7" x14ac:dyDescent="0.35">
      <c r="A46">
        <f>'UCD, 1999-2020'!C15</f>
        <v>2012</v>
      </c>
      <c r="B46">
        <f>'UCD, 1999-2020'!D15</f>
        <v>40600</v>
      </c>
      <c r="C46">
        <f>'UCD, 1999-2020'!E15</f>
        <v>313914040</v>
      </c>
      <c r="D46">
        <f>'UCD, 1999-2020'!F15</f>
        <v>12.9</v>
      </c>
      <c r="E46">
        <f>'UCD, 1999-2020'!J15</f>
        <v>12.6</v>
      </c>
      <c r="F46" s="5">
        <f t="shared" si="0"/>
        <v>1.5748031496063186E-2</v>
      </c>
      <c r="G46" s="5">
        <f t="shared" si="1"/>
        <v>2.4390243902439046E-2</v>
      </c>
    </row>
    <row r="47" spans="1:7" x14ac:dyDescent="0.35">
      <c r="A47">
        <f>'UCD, 1999-2020'!C16</f>
        <v>2013</v>
      </c>
      <c r="B47">
        <f>'UCD, 1999-2020'!D16</f>
        <v>41149</v>
      </c>
      <c r="C47">
        <f>'UCD, 1999-2020'!E16</f>
        <v>316128839</v>
      </c>
      <c r="D47">
        <f>'UCD, 1999-2020'!F16</f>
        <v>13</v>
      </c>
      <c r="E47">
        <f>'UCD, 1999-2020'!J16</f>
        <v>12.6</v>
      </c>
      <c r="F47" s="5">
        <f t="shared" si="0"/>
        <v>7.7519379844961378E-3</v>
      </c>
      <c r="G47" s="5">
        <f t="shared" si="1"/>
        <v>0</v>
      </c>
    </row>
    <row r="48" spans="1:7" x14ac:dyDescent="0.35">
      <c r="A48">
        <f>'UCD, 1999-2020'!C17</f>
        <v>2014</v>
      </c>
      <c r="B48">
        <f>'UCD, 1999-2020'!D17</f>
        <v>42826</v>
      </c>
      <c r="C48">
        <f>'UCD, 1999-2020'!E17</f>
        <v>318857056</v>
      </c>
      <c r="D48">
        <f>'UCD, 1999-2020'!F17</f>
        <v>13.4</v>
      </c>
      <c r="E48">
        <f>'UCD, 1999-2020'!J17</f>
        <v>13</v>
      </c>
      <c r="F48" s="5">
        <f t="shared" si="0"/>
        <v>3.0769230769230882E-2</v>
      </c>
      <c r="G48" s="5">
        <f t="shared" si="1"/>
        <v>3.1746031746031855E-2</v>
      </c>
    </row>
    <row r="49" spans="1:9" x14ac:dyDescent="0.35">
      <c r="A49">
        <f>'UCD, 1999-2020'!C18</f>
        <v>2015</v>
      </c>
      <c r="B49">
        <f>'UCD, 1999-2020'!D18</f>
        <v>44193</v>
      </c>
      <c r="C49">
        <f>'UCD, 1999-2020'!E18</f>
        <v>321418820</v>
      </c>
      <c r="D49">
        <f>'UCD, 1999-2020'!F18</f>
        <v>13.7</v>
      </c>
      <c r="E49">
        <f>'UCD, 1999-2020'!J18</f>
        <v>13.3</v>
      </c>
      <c r="F49" s="5">
        <f t="shared" si="0"/>
        <v>2.2388059701492491E-2</v>
      </c>
      <c r="G49" s="5">
        <f t="shared" si="1"/>
        <v>2.3076923076923217E-2</v>
      </c>
    </row>
    <row r="50" spans="1:9" x14ac:dyDescent="0.35">
      <c r="A50">
        <f>'UCD, 1999-2020'!C19</f>
        <v>2016</v>
      </c>
      <c r="B50">
        <f>'UCD, 1999-2020'!D19</f>
        <v>44965</v>
      </c>
      <c r="C50">
        <f>'UCD, 1999-2020'!E19</f>
        <v>323127513</v>
      </c>
      <c r="D50">
        <f>'UCD, 1999-2020'!F19</f>
        <v>13.9</v>
      </c>
      <c r="E50">
        <f>'UCD, 1999-2020'!J19</f>
        <v>13.5</v>
      </c>
      <c r="F50" s="5">
        <f t="shared" si="0"/>
        <v>1.4598540145985384E-2</v>
      </c>
      <c r="G50" s="5">
        <f t="shared" si="1"/>
        <v>1.5037593984962294E-2</v>
      </c>
    </row>
    <row r="51" spans="1:9" x14ac:dyDescent="0.35">
      <c r="A51">
        <f>'UCD, 1999-2020'!C20</f>
        <v>2017</v>
      </c>
      <c r="B51">
        <f>'UCD, 1999-2020'!D20</f>
        <v>47173</v>
      </c>
      <c r="C51">
        <f>'UCD, 1999-2020'!E20</f>
        <v>325719178</v>
      </c>
      <c r="D51">
        <f>'UCD, 1999-2020'!F20</f>
        <v>14.5</v>
      </c>
      <c r="E51">
        <f>'UCD, 1999-2020'!J20</f>
        <v>14</v>
      </c>
      <c r="F51" s="5">
        <f t="shared" si="0"/>
        <v>4.3165467625899234E-2</v>
      </c>
      <c r="G51" s="5">
        <f t="shared" si="1"/>
        <v>3.7037037037036979E-2</v>
      </c>
    </row>
    <row r="52" spans="1:9" x14ac:dyDescent="0.35">
      <c r="A52">
        <f>'UCD, 1999-2020'!C21</f>
        <v>2018</v>
      </c>
      <c r="B52">
        <f>'UCD, 1999-2020'!D21</f>
        <v>48344</v>
      </c>
      <c r="C52">
        <f>'UCD, 1999-2020'!E21</f>
        <v>327167434</v>
      </c>
      <c r="D52">
        <f>'UCD, 1999-2020'!F21</f>
        <v>14.8</v>
      </c>
      <c r="E52">
        <f>'UCD, 1999-2020'!J21</f>
        <v>14.2</v>
      </c>
      <c r="F52" s="5">
        <f t="shared" si="0"/>
        <v>2.0689655172413834E-2</v>
      </c>
      <c r="G52" s="5">
        <f t="shared" si="1"/>
        <v>1.4285714285714235E-2</v>
      </c>
    </row>
    <row r="53" spans="1:9" x14ac:dyDescent="0.35">
      <c r="A53">
        <f>'UCD, 1999-2020'!C22</f>
        <v>2019</v>
      </c>
      <c r="B53">
        <f>'UCD, 1999-2020'!D22</f>
        <v>47511</v>
      </c>
      <c r="C53">
        <f>'UCD, 1999-2020'!E22</f>
        <v>328239523</v>
      </c>
      <c r="D53">
        <f>'UCD, 1999-2020'!F22</f>
        <v>14.5</v>
      </c>
      <c r="E53">
        <f>'UCD, 1999-2020'!J22</f>
        <v>13.9</v>
      </c>
      <c r="F53" s="5">
        <f t="shared" si="0"/>
        <v>-2.0270270270270285E-2</v>
      </c>
      <c r="G53" s="5">
        <f t="shared" si="1"/>
        <v>-2.1126760563380254E-2</v>
      </c>
    </row>
    <row r="54" spans="1:9" x14ac:dyDescent="0.35">
      <c r="A54">
        <f>'UCD, 1999-2020'!C23</f>
        <v>2020</v>
      </c>
      <c r="B54">
        <f>'UCD, 1999-2020'!D23</f>
        <v>45979</v>
      </c>
      <c r="C54">
        <f>'UCD, 1999-2020'!E23</f>
        <v>329484123</v>
      </c>
      <c r="D54">
        <f>'UCD, 1999-2020'!F23</f>
        <v>14</v>
      </c>
      <c r="E54">
        <f>'UCD, 1999-2020'!J23</f>
        <v>13.5</v>
      </c>
      <c r="F54" s="5">
        <f t="shared" si="0"/>
        <v>-3.4482758620689613E-2</v>
      </c>
      <c r="G54" s="5">
        <f t="shared" si="1"/>
        <v>-2.877697841726623E-2</v>
      </c>
    </row>
    <row r="55" spans="1:9" x14ac:dyDescent="0.35">
      <c r="A55">
        <v>2021</v>
      </c>
      <c r="B55">
        <f>'Provisional 2018-2021'!D5</f>
        <v>48036</v>
      </c>
      <c r="C55">
        <f>'Provisional 2018-2021'!E5</f>
        <v>329484123</v>
      </c>
      <c r="D55">
        <f>'Provisional 2018-2021'!F5</f>
        <v>14.6</v>
      </c>
      <c r="E55">
        <f>'Provisional 2018-2021'!J5</f>
        <v>14.1</v>
      </c>
      <c r="F55" s="5">
        <f t="shared" ref="F55" si="2">D55/D54-1</f>
        <v>4.2857142857142927E-2</v>
      </c>
      <c r="G55" s="5">
        <f t="shared" ref="G55" si="3">E55/E54-1</f>
        <v>4.4444444444444509E-2</v>
      </c>
      <c r="I55">
        <f>E55/E34-1</f>
        <v>0.35576923076923062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73"/>
  <sheetViews>
    <sheetView tabSelected="1" topLeftCell="B1" workbookViewId="0">
      <pane ySplit="1" topLeftCell="A50" activePane="bottomLeft" state="frozen"/>
      <selection pane="bottomLeft" activeCell="K52" sqref="K52"/>
    </sheetView>
  </sheetViews>
  <sheetFormatPr defaultRowHeight="14.5" x14ac:dyDescent="0.35"/>
  <cols>
    <col min="7" max="11" width="10.6328125" customWidth="1"/>
    <col min="12" max="12" width="15.453125" bestFit="1" customWidth="1"/>
  </cols>
  <sheetData>
    <row r="1" spans="1:12" s="3" customFormat="1" ht="72.5" x14ac:dyDescent="0.35">
      <c r="A1" s="3" t="s">
        <v>1</v>
      </c>
      <c r="B1" s="3" t="s">
        <v>169</v>
      </c>
      <c r="C1" s="3" t="s">
        <v>170</v>
      </c>
      <c r="D1" s="3" t="s">
        <v>171</v>
      </c>
      <c r="E1" s="3" t="s">
        <v>172</v>
      </c>
      <c r="F1" s="3" t="s">
        <v>173</v>
      </c>
      <c r="G1" s="3" t="s">
        <v>174</v>
      </c>
      <c r="H1" s="3" t="s">
        <v>175</v>
      </c>
      <c r="I1" s="3" t="s">
        <v>176</v>
      </c>
      <c r="J1" s="3" t="s">
        <v>177</v>
      </c>
      <c r="K1" s="3" t="s">
        <v>178</v>
      </c>
      <c r="L1" s="3" t="s">
        <v>179</v>
      </c>
    </row>
    <row r="2" spans="1:12" x14ac:dyDescent="0.35">
      <c r="A2">
        <f>'Data prep simple'!A2</f>
        <v>1968</v>
      </c>
      <c r="B2">
        <f>'Data prep simple'!E2</f>
        <v>12.4</v>
      </c>
      <c r="C2">
        <f>'Demo Split, 1968-1978'!N57</f>
        <v>20.100000000000001</v>
      </c>
      <c r="D2">
        <f>'Demo Split, 1968-1978'!N24</f>
        <v>7.1</v>
      </c>
      <c r="E2">
        <f>'Demo Split, 1968-1978'!N35</f>
        <v>9</v>
      </c>
      <c r="F2">
        <f>'Demo Split, 1968-1978'!N2</f>
        <v>2.4</v>
      </c>
    </row>
    <row r="3" spans="1:12" x14ac:dyDescent="0.35">
      <c r="A3">
        <f>'Data prep simple'!A3</f>
        <v>1969</v>
      </c>
      <c r="B3">
        <f>'Data prep simple'!E3</f>
        <v>12.7</v>
      </c>
      <c r="C3">
        <f>'Demo Split, 1968-1978'!N58</f>
        <v>20.3</v>
      </c>
      <c r="D3">
        <f>'Demo Split, 1968-1978'!N25</f>
        <v>7.6</v>
      </c>
      <c r="E3">
        <f>'Demo Split, 1968-1978'!N36</f>
        <v>9.8000000000000007</v>
      </c>
      <c r="F3">
        <f>'Demo Split, 1968-1978'!N3</f>
        <v>2.8</v>
      </c>
    </row>
    <row r="4" spans="1:12" x14ac:dyDescent="0.35">
      <c r="A4">
        <f>'Data prep simple'!A4</f>
        <v>1970</v>
      </c>
      <c r="B4">
        <f>'Data prep simple'!E4</f>
        <v>13.1</v>
      </c>
      <c r="C4">
        <f>'Demo Split, 1968-1978'!N59</f>
        <v>20.8</v>
      </c>
      <c r="D4">
        <f>'Demo Split, 1968-1978'!N26</f>
        <v>7.9</v>
      </c>
      <c r="E4">
        <f>'Demo Split, 1968-1978'!N37</f>
        <v>10</v>
      </c>
      <c r="F4">
        <f>'Demo Split, 1968-1978'!N4</f>
        <v>2.9</v>
      </c>
    </row>
    <row r="5" spans="1:12" x14ac:dyDescent="0.35">
      <c r="A5">
        <f>'Data prep simple'!A5</f>
        <v>1971</v>
      </c>
      <c r="B5">
        <f>'Data prep simple'!E5</f>
        <v>13.2</v>
      </c>
      <c r="C5">
        <f>'Demo Split, 1968-1978'!N60</f>
        <v>20.7</v>
      </c>
      <c r="D5">
        <f>'Demo Split, 1968-1978'!N27</f>
        <v>8.1</v>
      </c>
      <c r="E5">
        <f>'Demo Split, 1968-1978'!N38</f>
        <v>9.6999999999999993</v>
      </c>
      <c r="F5">
        <f>'Demo Split, 1968-1978'!N5</f>
        <v>3.3</v>
      </c>
    </row>
    <row r="6" spans="1:12" x14ac:dyDescent="0.35">
      <c r="A6">
        <f>'Data prep simple'!A6</f>
        <v>1972</v>
      </c>
      <c r="B6">
        <f>'Data prep simple'!E6</f>
        <v>13.3</v>
      </c>
      <c r="C6">
        <f>'Demo Split, 1968-1978'!N61</f>
        <v>21.2</v>
      </c>
      <c r="D6">
        <f>'Demo Split, 1968-1978'!N28</f>
        <v>8</v>
      </c>
      <c r="E6">
        <f>'Demo Split, 1968-1978'!N39</f>
        <v>11.1</v>
      </c>
      <c r="F6">
        <f>'Demo Split, 1968-1978'!N6</f>
        <v>3.1</v>
      </c>
    </row>
    <row r="7" spans="1:12" x14ac:dyDescent="0.35">
      <c r="A7">
        <f>'Data prep simple'!A7</f>
        <v>1973</v>
      </c>
      <c r="B7">
        <f>'Data prep simple'!E7</f>
        <v>13.1</v>
      </c>
      <c r="C7">
        <f>'Demo Split, 1968-1978'!N62</f>
        <v>21.1</v>
      </c>
      <c r="D7">
        <f>'Demo Split, 1968-1978'!N29</f>
        <v>7.6</v>
      </c>
      <c r="E7">
        <f>'Demo Split, 1968-1978'!N40</f>
        <v>11.2</v>
      </c>
      <c r="F7">
        <f>'Demo Split, 1968-1978'!N7</f>
        <v>2.8</v>
      </c>
    </row>
    <row r="8" spans="1:12" x14ac:dyDescent="0.35">
      <c r="A8">
        <f>'Data prep simple'!A8</f>
        <v>1974</v>
      </c>
      <c r="B8">
        <f>'Data prep simple'!E8</f>
        <v>13.2</v>
      </c>
      <c r="C8">
        <f>'Demo Split, 1968-1978'!N63</f>
        <v>21.2</v>
      </c>
      <c r="D8">
        <f>'Demo Split, 1968-1978'!N30</f>
        <v>7.6</v>
      </c>
      <c r="E8">
        <f>'Demo Split, 1968-1978'!N41</f>
        <v>11.6</v>
      </c>
      <c r="F8">
        <f>'Demo Split, 1968-1978'!N8</f>
        <v>2.7</v>
      </c>
    </row>
    <row r="9" spans="1:12" x14ac:dyDescent="0.35">
      <c r="A9">
        <f>'Data prep simple'!A9</f>
        <v>1975</v>
      </c>
      <c r="B9">
        <f>'Data prep simple'!E9</f>
        <v>13.6</v>
      </c>
      <c r="C9">
        <f>'Demo Split, 1968-1978'!N64</f>
        <v>21.9</v>
      </c>
      <c r="D9">
        <f>'Demo Split, 1968-1978'!N31</f>
        <v>7.8</v>
      </c>
      <c r="E9">
        <f>'Demo Split, 1968-1978'!N42</f>
        <v>11.5</v>
      </c>
      <c r="F9">
        <f>'Demo Split, 1968-1978'!N9</f>
        <v>2.9</v>
      </c>
    </row>
    <row r="10" spans="1:12" x14ac:dyDescent="0.35">
      <c r="A10">
        <f>'Data prep simple'!A10</f>
        <v>1976</v>
      </c>
      <c r="B10">
        <f>'Data prep simple'!E10</f>
        <v>13.2</v>
      </c>
      <c r="C10">
        <f>'Demo Split, 1968-1978'!N65</f>
        <v>21.3</v>
      </c>
      <c r="D10">
        <f>'Demo Split, 1968-1978'!N32</f>
        <v>7.5</v>
      </c>
      <c r="E10">
        <f>'Demo Split, 1968-1978'!N43</f>
        <v>12.1</v>
      </c>
      <c r="F10">
        <f>'Demo Split, 1968-1978'!N10</f>
        <v>3.1</v>
      </c>
    </row>
    <row r="11" spans="1:12" x14ac:dyDescent="0.35">
      <c r="A11">
        <f>'Data prep simple'!A11</f>
        <v>1977</v>
      </c>
      <c r="B11">
        <f>'Data prep simple'!E11</f>
        <v>13.7</v>
      </c>
      <c r="C11">
        <f>'Demo Split, 1968-1978'!N66</f>
        <v>22.5</v>
      </c>
      <c r="D11">
        <f>'Demo Split, 1968-1978'!N33</f>
        <v>7.6</v>
      </c>
      <c r="E11">
        <f>'Demo Split, 1968-1978'!N44</f>
        <v>11.8</v>
      </c>
      <c r="F11">
        <f>'Demo Split, 1968-1978'!N11</f>
        <v>3.2</v>
      </c>
    </row>
    <row r="12" spans="1:12" x14ac:dyDescent="0.35">
      <c r="A12">
        <f>'Data prep simple'!A12</f>
        <v>1978</v>
      </c>
      <c r="B12">
        <f>'Data prep simple'!E12</f>
        <v>12.9</v>
      </c>
      <c r="C12">
        <f>'Demo Split, 1968-1978'!N67</f>
        <v>21.2</v>
      </c>
      <c r="D12">
        <f>'Demo Split, 1968-1978'!N34</f>
        <v>7.1</v>
      </c>
      <c r="E12">
        <f>'Demo Split, 1968-1978'!N45</f>
        <v>12</v>
      </c>
      <c r="F12">
        <f>'Demo Split, 1968-1978'!N12</f>
        <v>3</v>
      </c>
    </row>
    <row r="13" spans="1:12" x14ac:dyDescent="0.35">
      <c r="A13">
        <f>'Data prep simple'!A13</f>
        <v>1979</v>
      </c>
      <c r="B13">
        <f>'Data prep simple'!E13</f>
        <v>12.6</v>
      </c>
      <c r="C13">
        <f>'Demo Split, 1979-1998'!N102</f>
        <v>20.7</v>
      </c>
      <c r="D13">
        <f>'Demo Split, 1979-1998'!N42</f>
        <v>6.8</v>
      </c>
      <c r="E13">
        <f>'Demo Split, 1979-1998'!N62</f>
        <v>12.7</v>
      </c>
      <c r="F13">
        <f>'Demo Split, 1979-1998'!N2</f>
        <v>2.9</v>
      </c>
    </row>
    <row r="14" spans="1:12" x14ac:dyDescent="0.35">
      <c r="A14">
        <f>'Data prep simple'!A14</f>
        <v>1980</v>
      </c>
      <c r="B14">
        <f>'Data prep simple'!E14</f>
        <v>12.2</v>
      </c>
      <c r="C14">
        <f>'Demo Split, 1979-1998'!N103</f>
        <v>20.9</v>
      </c>
      <c r="D14">
        <f>'Demo Split, 1979-1998'!N43</f>
        <v>6.1</v>
      </c>
      <c r="E14">
        <f>'Demo Split, 1979-1998'!N63</f>
        <v>11.4</v>
      </c>
      <c r="F14">
        <f>'Demo Split, 1979-1998'!N3</f>
        <v>2.4</v>
      </c>
    </row>
    <row r="15" spans="1:12" x14ac:dyDescent="0.35">
      <c r="A15">
        <f>'Data prep simple'!A15</f>
        <v>1981</v>
      </c>
      <c r="B15">
        <f>'Data prep simple'!E15</f>
        <v>12.3</v>
      </c>
      <c r="C15">
        <f>'Demo Split, 1979-1998'!N104</f>
        <v>20.9</v>
      </c>
      <c r="D15">
        <f>'Demo Split, 1979-1998'!N44</f>
        <v>6.4</v>
      </c>
      <c r="E15">
        <f>'Demo Split, 1979-1998'!N64</f>
        <v>11.4</v>
      </c>
      <c r="F15">
        <f>'Demo Split, 1979-1998'!N4</f>
        <v>2.5</v>
      </c>
    </row>
    <row r="16" spans="1:12" x14ac:dyDescent="0.35">
      <c r="A16">
        <f>'Data prep simple'!A16</f>
        <v>1982</v>
      </c>
      <c r="B16">
        <f>'Data prep simple'!E16</f>
        <v>12.5</v>
      </c>
      <c r="C16">
        <f>'Demo Split, 1979-1998'!N105</f>
        <v>21.6</v>
      </c>
      <c r="D16">
        <f>'Demo Split, 1979-1998'!N45</f>
        <v>6.2</v>
      </c>
      <c r="E16">
        <f>'Demo Split, 1979-1998'!N65</f>
        <v>11.2</v>
      </c>
      <c r="F16">
        <f>'Demo Split, 1979-1998'!N5</f>
        <v>2.2999999999999998</v>
      </c>
    </row>
    <row r="17" spans="1:6" x14ac:dyDescent="0.35">
      <c r="A17">
        <f>'Data prep simple'!A17</f>
        <v>1983</v>
      </c>
      <c r="B17">
        <f>'Data prep simple'!E17</f>
        <v>12.4</v>
      </c>
      <c r="C17">
        <f>'Demo Split, 1979-1998'!N106</f>
        <v>21.6</v>
      </c>
      <c r="D17">
        <f>'Demo Split, 1979-1998'!N46</f>
        <v>6</v>
      </c>
      <c r="E17">
        <f>'Demo Split, 1979-1998'!N66</f>
        <v>11</v>
      </c>
      <c r="F17">
        <f>'Demo Split, 1979-1998'!N6</f>
        <v>2.2000000000000002</v>
      </c>
    </row>
    <row r="18" spans="1:6" x14ac:dyDescent="0.35">
      <c r="A18">
        <f>'Data prep simple'!A18</f>
        <v>1984</v>
      </c>
      <c r="B18">
        <f>'Data prep simple'!E18</f>
        <v>12.6</v>
      </c>
      <c r="C18">
        <f>'Demo Split, 1979-1998'!N107</f>
        <v>22.1</v>
      </c>
      <c r="D18">
        <f>'Demo Split, 1979-1998'!N47</f>
        <v>6</v>
      </c>
      <c r="E18">
        <f>'Demo Split, 1979-1998'!N67</f>
        <v>11.7</v>
      </c>
      <c r="F18">
        <f>'Demo Split, 1979-1998'!N7</f>
        <v>2.2999999999999998</v>
      </c>
    </row>
    <row r="19" spans="1:6" x14ac:dyDescent="0.35">
      <c r="A19">
        <f>'Data prep simple'!A19</f>
        <v>1985</v>
      </c>
      <c r="B19">
        <f>'Data prep simple'!E19</f>
        <v>12.5</v>
      </c>
      <c r="C19">
        <f>'Demo Split, 1979-1998'!N108</f>
        <v>22.4</v>
      </c>
      <c r="D19">
        <f>'Demo Split, 1979-1998'!N48</f>
        <v>5.7</v>
      </c>
      <c r="E19">
        <f>'Demo Split, 1979-1998'!N68</f>
        <v>11.8</v>
      </c>
      <c r="F19">
        <f>'Demo Split, 1979-1998'!N8</f>
        <v>2.2999999999999998</v>
      </c>
    </row>
    <row r="20" spans="1:6" x14ac:dyDescent="0.35">
      <c r="A20">
        <f>'Data prep simple'!A20</f>
        <v>1986</v>
      </c>
      <c r="B20">
        <f>'Data prep simple'!E20</f>
        <v>13</v>
      </c>
      <c r="C20">
        <f>'Demo Split, 1979-1998'!N109</f>
        <v>23.2</v>
      </c>
      <c r="D20">
        <f>'Demo Split, 1979-1998'!N49</f>
        <v>6</v>
      </c>
      <c r="E20">
        <f>'Demo Split, 1979-1998'!N69</f>
        <v>12.2</v>
      </c>
      <c r="F20">
        <f>'Demo Split, 1979-1998'!N9</f>
        <v>2.4</v>
      </c>
    </row>
    <row r="21" spans="1:6" x14ac:dyDescent="0.35">
      <c r="A21">
        <f>'Data prep simple'!A21</f>
        <v>1987</v>
      </c>
      <c r="B21">
        <f>'Data prep simple'!E21</f>
        <v>12.8</v>
      </c>
      <c r="C21">
        <f>'Demo Split, 1979-1998'!N110</f>
        <v>23</v>
      </c>
      <c r="D21">
        <f>'Demo Split, 1979-1998'!N50</f>
        <v>5.8</v>
      </c>
      <c r="E21">
        <f>'Demo Split, 1979-1998'!N70</f>
        <v>12.8</v>
      </c>
      <c r="F21">
        <f>'Demo Split, 1979-1998'!N10</f>
        <v>2.1</v>
      </c>
    </row>
    <row r="22" spans="1:6" x14ac:dyDescent="0.35">
      <c r="A22">
        <f>'Data prep simple'!A22</f>
        <v>1988</v>
      </c>
      <c r="B22">
        <f>'Data prep simple'!E22</f>
        <v>12.5</v>
      </c>
      <c r="C22">
        <f>'Demo Split, 1979-1998'!N111</f>
        <v>22.5</v>
      </c>
      <c r="D22">
        <f>'Demo Split, 1979-1998'!N51</f>
        <v>5.5</v>
      </c>
      <c r="E22">
        <f>'Demo Split, 1979-1998'!N71</f>
        <v>12.2</v>
      </c>
      <c r="F22">
        <f>'Demo Split, 1979-1998'!N11</f>
        <v>2.5</v>
      </c>
    </row>
    <row r="23" spans="1:6" x14ac:dyDescent="0.35">
      <c r="A23">
        <f>'Data prep simple'!A23</f>
        <v>1989</v>
      </c>
      <c r="B23">
        <f>'Data prep simple'!E23</f>
        <v>12.3</v>
      </c>
      <c r="C23">
        <f>'Demo Split, 1979-1998'!N112</f>
        <v>22.3</v>
      </c>
      <c r="D23">
        <f>'Demo Split, 1979-1998'!N52</f>
        <v>5.2</v>
      </c>
      <c r="E23">
        <f>'Demo Split, 1979-1998'!N72</f>
        <v>13</v>
      </c>
      <c r="F23">
        <f>'Demo Split, 1979-1998'!N12</f>
        <v>2.5</v>
      </c>
    </row>
    <row r="24" spans="1:6" x14ac:dyDescent="0.35">
      <c r="A24">
        <f>'Data prep simple'!A24</f>
        <v>1990</v>
      </c>
      <c r="B24">
        <f>'Data prep simple'!E24</f>
        <v>12.5</v>
      </c>
      <c r="C24">
        <f>'Demo Split, 1979-1998'!N113</f>
        <v>22.8</v>
      </c>
      <c r="D24">
        <f>'Demo Split, 1979-1998'!N53</f>
        <v>5.2</v>
      </c>
      <c r="E24">
        <f>'Demo Split, 1979-1998'!N73</f>
        <v>12.8</v>
      </c>
      <c r="F24">
        <f>'Demo Split, 1979-1998'!N13</f>
        <v>2.4</v>
      </c>
    </row>
    <row r="25" spans="1:6" x14ac:dyDescent="0.35">
      <c r="A25">
        <f>'Data prep simple'!A25</f>
        <v>1991</v>
      </c>
      <c r="B25">
        <f>'Data prep simple'!E25</f>
        <v>12.3</v>
      </c>
      <c r="C25">
        <f>'Demo Split, 1979-1998'!N114</f>
        <v>22.4</v>
      </c>
      <c r="D25">
        <f>'Demo Split, 1979-1998'!N54</f>
        <v>5.0999999999999996</v>
      </c>
      <c r="E25">
        <f>'Demo Split, 1979-1998'!N74</f>
        <v>12.9</v>
      </c>
      <c r="F25">
        <f>'Demo Split, 1979-1998'!N14</f>
        <v>2</v>
      </c>
    </row>
    <row r="26" spans="1:6" x14ac:dyDescent="0.35">
      <c r="A26">
        <f>'Data prep simple'!A26</f>
        <v>1992</v>
      </c>
      <c r="B26">
        <f>'Data prep simple'!E26</f>
        <v>12</v>
      </c>
      <c r="C26">
        <f>'Demo Split, 1979-1998'!N115</f>
        <v>21.8</v>
      </c>
      <c r="D26">
        <f>'Demo Split, 1979-1998'!N55</f>
        <v>5</v>
      </c>
      <c r="E26">
        <f>'Demo Split, 1979-1998'!N75</f>
        <v>12.5</v>
      </c>
      <c r="F26">
        <f>'Demo Split, 1979-1998'!N15</f>
        <v>2.1</v>
      </c>
    </row>
    <row r="27" spans="1:6" x14ac:dyDescent="0.35">
      <c r="A27">
        <f>'Data prep simple'!A27</f>
        <v>1993</v>
      </c>
      <c r="B27">
        <f>'Data prep simple'!E27</f>
        <v>12.1</v>
      </c>
      <c r="C27">
        <f>'Demo Split, 1979-1998'!N116</f>
        <v>21.9</v>
      </c>
      <c r="D27">
        <f>'Demo Split, 1979-1998'!N56</f>
        <v>5</v>
      </c>
      <c r="E27">
        <f>'Demo Split, 1979-1998'!N76</f>
        <v>12.9</v>
      </c>
      <c r="F27">
        <f>'Demo Split, 1979-1998'!N16</f>
        <v>2.1</v>
      </c>
    </row>
    <row r="28" spans="1:6" x14ac:dyDescent="0.35">
      <c r="A28">
        <f>'Data prep simple'!A28</f>
        <v>1994</v>
      </c>
      <c r="B28">
        <f>'Data prep simple'!E28</f>
        <v>11.9</v>
      </c>
      <c r="C28">
        <f>'Demo Split, 1979-1998'!N117</f>
        <v>21.7</v>
      </c>
      <c r="D28">
        <f>'Demo Split, 1979-1998'!N57</f>
        <v>4.8</v>
      </c>
      <c r="E28">
        <f>'Demo Split, 1979-1998'!N77</f>
        <v>12.8</v>
      </c>
      <c r="F28">
        <f>'Demo Split, 1979-1998'!N17</f>
        <v>2.1</v>
      </c>
    </row>
    <row r="29" spans="1:6" x14ac:dyDescent="0.35">
      <c r="A29">
        <f>'Data prep simple'!A29</f>
        <v>1995</v>
      </c>
      <c r="B29">
        <f>'Data prep simple'!E29</f>
        <v>11.8</v>
      </c>
      <c r="C29">
        <f>'Demo Split, 1979-1998'!N118</f>
        <v>21.6</v>
      </c>
      <c r="D29">
        <f>'Demo Split, 1979-1998'!N58</f>
        <v>4.7</v>
      </c>
      <c r="E29">
        <f>'Demo Split, 1979-1998'!N78</f>
        <v>12.4</v>
      </c>
      <c r="F29">
        <f>'Demo Split, 1979-1998'!N18</f>
        <v>2</v>
      </c>
    </row>
    <row r="30" spans="1:6" x14ac:dyDescent="0.35">
      <c r="A30">
        <f>'Data prep simple'!A30</f>
        <v>1996</v>
      </c>
      <c r="B30">
        <f>'Data prep simple'!E30</f>
        <v>11.5</v>
      </c>
      <c r="C30">
        <f>'Demo Split, 1979-1998'!N119</f>
        <v>21.1</v>
      </c>
      <c r="D30">
        <f>'Demo Split, 1979-1998'!N59</f>
        <v>4.5999999999999996</v>
      </c>
      <c r="E30">
        <f>'Demo Split, 1979-1998'!N79</f>
        <v>11.8</v>
      </c>
      <c r="F30">
        <f>'Demo Split, 1979-1998'!N19</f>
        <v>2</v>
      </c>
    </row>
    <row r="31" spans="1:6" x14ac:dyDescent="0.35">
      <c r="A31">
        <f>'Data prep simple'!A31</f>
        <v>1997</v>
      </c>
      <c r="B31">
        <f>'Data prep simple'!E31</f>
        <v>11.2</v>
      </c>
      <c r="C31">
        <f>'Demo Split, 1979-1998'!N120</f>
        <v>20.3</v>
      </c>
      <c r="D31">
        <f>'Demo Split, 1979-1998'!N60</f>
        <v>4.7</v>
      </c>
      <c r="E31">
        <f>'Demo Split, 1979-1998'!N80</f>
        <v>11.3</v>
      </c>
      <c r="F31">
        <f>'Demo Split, 1979-1998'!N20</f>
        <v>1.9</v>
      </c>
    </row>
    <row r="32" spans="1:6" x14ac:dyDescent="0.35">
      <c r="A32">
        <f>'Data prep simple'!A32</f>
        <v>1998</v>
      </c>
      <c r="B32">
        <f>'Data prep simple'!E32</f>
        <v>11.1</v>
      </c>
      <c r="C32">
        <f>'Demo Split, 1979-1998'!N121</f>
        <v>20.2</v>
      </c>
      <c r="D32">
        <f>'Demo Split, 1979-1998'!N61</f>
        <v>4.7</v>
      </c>
      <c r="E32">
        <f>'Demo Split, 1979-1998'!N81</f>
        <v>10.4</v>
      </c>
      <c r="F32">
        <f>'Demo Split, 1979-1998'!N21</f>
        <v>1.7</v>
      </c>
    </row>
    <row r="33" spans="1:12" x14ac:dyDescent="0.35">
      <c r="A33">
        <f>'Data prep simple'!A33</f>
        <v>1999</v>
      </c>
      <c r="B33">
        <f>'Data prep simple'!E33</f>
        <v>10.5</v>
      </c>
      <c r="C33">
        <f>'Demo Split, 1999-2020'!P455</f>
        <v>20.2</v>
      </c>
      <c r="D33">
        <f>'Demo Split, 1999-2020'!P196</f>
        <v>4.7</v>
      </c>
      <c r="E33">
        <f>'Demo Split, 1999-2020'!P389</f>
        <v>10.5</v>
      </c>
      <c r="F33">
        <f>'Demo Split, 1999-2020'!P131</f>
        <v>1.7</v>
      </c>
      <c r="G33">
        <f>'Demo Split, 1999-2020'!P433</f>
        <v>10.7</v>
      </c>
      <c r="H33">
        <f>'Demo Split, 1999-2020'!P174</f>
        <v>1.9</v>
      </c>
      <c r="I33">
        <f>'Demo Split, 1999-2020'!P324</f>
        <v>9</v>
      </c>
      <c r="J33">
        <f>'Demo Split, 1999-2020'!P76</f>
        <v>3.4</v>
      </c>
      <c r="K33">
        <f>'Demo Split, 1999-2020'!P262</f>
        <v>19.8</v>
      </c>
      <c r="L33">
        <f>'Demo Split, 1999-2020'!P24</f>
        <v>4.5999999999999996</v>
      </c>
    </row>
    <row r="34" spans="1:12" x14ac:dyDescent="0.35">
      <c r="A34">
        <f>'Data prep simple'!A34</f>
        <v>2000</v>
      </c>
      <c r="B34">
        <f>'Data prep simple'!E34</f>
        <v>10.4</v>
      </c>
      <c r="C34">
        <f>'Demo Split, 1999-2020'!P456</f>
        <v>20.2</v>
      </c>
      <c r="D34">
        <f>'Demo Split, 1999-2020'!P197</f>
        <v>4.7</v>
      </c>
      <c r="E34">
        <f>'Demo Split, 1999-2020'!P390</f>
        <v>10.199999999999999</v>
      </c>
      <c r="F34">
        <f>'Demo Split, 1999-2020'!P132</f>
        <v>1.8</v>
      </c>
      <c r="G34">
        <f>'Demo Split, 1999-2020'!P434</f>
        <v>10.8</v>
      </c>
      <c r="H34">
        <f>'Demo Split, 1999-2020'!P175</f>
        <v>1.8</v>
      </c>
      <c r="I34">
        <f>'Demo Split, 1999-2020'!P325</f>
        <v>8.6999999999999993</v>
      </c>
      <c r="J34">
        <f>'Demo Split, 1999-2020'!P77</f>
        <v>2.8</v>
      </c>
      <c r="K34">
        <f>'Demo Split, 1999-2020'!P263</f>
        <v>19.5</v>
      </c>
      <c r="L34">
        <f>'Demo Split, 1999-2020'!P25</f>
        <v>4.5999999999999996</v>
      </c>
    </row>
    <row r="35" spans="1:12" x14ac:dyDescent="0.35">
      <c r="A35">
        <f>'Data prep simple'!A35</f>
        <v>2001</v>
      </c>
      <c r="B35">
        <f>'Data prep simple'!E35</f>
        <v>10.7</v>
      </c>
      <c r="C35">
        <f>'Demo Split, 1999-2020'!P457</f>
        <v>21</v>
      </c>
      <c r="D35">
        <f>'Demo Split, 1999-2020'!P198</f>
        <v>4.8</v>
      </c>
      <c r="E35">
        <f>'Demo Split, 1999-2020'!P391</f>
        <v>9.9</v>
      </c>
      <c r="F35">
        <f>'Demo Split, 1999-2020'!P133</f>
        <v>1.8</v>
      </c>
      <c r="G35">
        <f>'Demo Split, 1999-2020'!P435</f>
        <v>10.5</v>
      </c>
      <c r="H35">
        <f>'Demo Split, 1999-2020'!P176</f>
        <v>1.7</v>
      </c>
      <c r="I35">
        <f>'Demo Split, 1999-2020'!P326</f>
        <v>8.4</v>
      </c>
      <c r="J35">
        <f>'Demo Split, 1999-2020'!P78</f>
        <v>2.9</v>
      </c>
      <c r="K35">
        <f>'Demo Split, 1999-2020'!P264</f>
        <v>21.3</v>
      </c>
      <c r="L35">
        <f>'Demo Split, 1999-2020'!P26</f>
        <v>4.9000000000000004</v>
      </c>
    </row>
    <row r="36" spans="1:12" x14ac:dyDescent="0.35">
      <c r="A36">
        <f>'Data prep simple'!A36</f>
        <v>2002</v>
      </c>
      <c r="B36">
        <f>'Data prep simple'!E36</f>
        <v>10.9</v>
      </c>
      <c r="C36">
        <f>'Demo Split, 1999-2020'!P458</f>
        <v>21.5</v>
      </c>
      <c r="D36">
        <f>'Demo Split, 1999-2020'!P199</f>
        <v>5.0999999999999996</v>
      </c>
      <c r="E36">
        <f>'Demo Split, 1999-2020'!P392</f>
        <v>10</v>
      </c>
      <c r="F36">
        <f>'Demo Split, 1999-2020'!P134</f>
        <v>1.6</v>
      </c>
      <c r="G36">
        <f>'Demo Split, 1999-2020'!P436</f>
        <v>10.6</v>
      </c>
      <c r="H36">
        <f>'Demo Split, 1999-2020'!P177</f>
        <v>1.9</v>
      </c>
      <c r="I36">
        <f>'Demo Split, 1999-2020'!P327</f>
        <v>8</v>
      </c>
      <c r="J36">
        <f>'Demo Split, 1999-2020'!P79</f>
        <v>3.1</v>
      </c>
      <c r="K36">
        <f>'Demo Split, 1999-2020'!P265</f>
        <v>21.1</v>
      </c>
      <c r="L36">
        <f>'Demo Split, 1999-2020'!P27</f>
        <v>4.8</v>
      </c>
    </row>
    <row r="37" spans="1:12" x14ac:dyDescent="0.35">
      <c r="A37">
        <f>'Data prep simple'!A37</f>
        <v>2003</v>
      </c>
      <c r="B37">
        <f>'Data prep simple'!E37</f>
        <v>10.8</v>
      </c>
      <c r="C37">
        <f>'Demo Split, 1999-2020'!P459</f>
        <v>21.1</v>
      </c>
      <c r="D37">
        <f>'Demo Split, 1999-2020'!P200</f>
        <v>5.0999999999999996</v>
      </c>
      <c r="E37">
        <f>'Demo Split, 1999-2020'!P393</f>
        <v>9.5</v>
      </c>
      <c r="F37">
        <f>'Demo Split, 1999-2020'!P135</f>
        <v>1.9</v>
      </c>
      <c r="G37">
        <f>'Demo Split, 1999-2020'!P437</f>
        <v>10.3</v>
      </c>
      <c r="H37">
        <f>'Demo Split, 1999-2020'!P178</f>
        <v>1.7</v>
      </c>
      <c r="I37">
        <f>'Demo Split, 1999-2020'!P328</f>
        <v>8.5</v>
      </c>
      <c r="J37">
        <f>'Demo Split, 1999-2020'!P80</f>
        <v>3.1</v>
      </c>
      <c r="K37">
        <f>'Demo Split, 1999-2020'!P266</f>
        <v>22</v>
      </c>
      <c r="L37">
        <f>'Demo Split, 1999-2020'!P28</f>
        <v>4.4000000000000004</v>
      </c>
    </row>
    <row r="38" spans="1:12" x14ac:dyDescent="0.35">
      <c r="A38">
        <f>'Data prep simple'!A38</f>
        <v>2004</v>
      </c>
      <c r="B38">
        <f>'Data prep simple'!E38</f>
        <v>11</v>
      </c>
      <c r="C38">
        <f>'Demo Split, 1999-2020'!P460</f>
        <v>21.1</v>
      </c>
      <c r="D38">
        <f>'Demo Split, 1999-2020'!P201</f>
        <v>5.5</v>
      </c>
      <c r="E38">
        <f>'Demo Split, 1999-2020'!P394</f>
        <v>9.8000000000000007</v>
      </c>
      <c r="F38">
        <f>'Demo Split, 1999-2020'!P136</f>
        <v>1.8</v>
      </c>
      <c r="G38">
        <f>'Demo Split, 1999-2020'!P438</f>
        <v>10.5</v>
      </c>
      <c r="H38">
        <f>'Demo Split, 1999-2020'!P179</f>
        <v>2.1</v>
      </c>
      <c r="I38">
        <f>'Demo Split, 1999-2020'!P329</f>
        <v>8.4</v>
      </c>
      <c r="J38">
        <f>'Demo Split, 1999-2020'!P81</f>
        <v>3.5</v>
      </c>
      <c r="K38">
        <f>'Demo Split, 1999-2020'!P267</f>
        <v>24</v>
      </c>
      <c r="L38">
        <f>'Demo Split, 1999-2020'!P29</f>
        <v>7.4</v>
      </c>
    </row>
    <row r="39" spans="1:12" x14ac:dyDescent="0.35">
      <c r="A39">
        <f>'Data prep simple'!A39</f>
        <v>2005</v>
      </c>
      <c r="B39">
        <f>'Data prep simple'!E39</f>
        <v>10.9</v>
      </c>
      <c r="C39">
        <f>'Demo Split, 1999-2020'!P461</f>
        <v>21.4</v>
      </c>
      <c r="D39">
        <f>'Demo Split, 1999-2020'!P202</f>
        <v>5.3</v>
      </c>
      <c r="E39">
        <f>'Demo Split, 1999-2020'!P395</f>
        <v>9.5</v>
      </c>
      <c r="F39">
        <f>'Demo Split, 1999-2020'!P137</f>
        <v>1.9</v>
      </c>
      <c r="G39">
        <f>'Demo Split, 1999-2020'!P439</f>
        <v>10.199999999999999</v>
      </c>
      <c r="H39">
        <f>'Demo Split, 1999-2020'!P180</f>
        <v>1.9</v>
      </c>
      <c r="I39">
        <f>'Demo Split, 1999-2020'!P330</f>
        <v>7.4</v>
      </c>
      <c r="J39">
        <f>'Demo Split, 1999-2020'!P82</f>
        <v>3.3</v>
      </c>
      <c r="K39">
        <f>'Demo Split, 1999-2020'!P268</f>
        <v>24.1</v>
      </c>
      <c r="L39">
        <f>'Demo Split, 1999-2020'!P30</f>
        <v>5.8</v>
      </c>
    </row>
    <row r="40" spans="1:12" x14ac:dyDescent="0.35">
      <c r="A40">
        <f>'Data prep simple'!A40</f>
        <v>2006</v>
      </c>
      <c r="B40">
        <f>'Data prep simple'!E40</f>
        <v>11</v>
      </c>
      <c r="C40">
        <f>'Demo Split, 1999-2020'!P462</f>
        <v>21.6</v>
      </c>
      <c r="D40">
        <f>'Demo Split, 1999-2020'!P203</f>
        <v>5.6</v>
      </c>
      <c r="E40">
        <f>'Demo Split, 1999-2020'!P396</f>
        <v>9.6</v>
      </c>
      <c r="F40">
        <f>'Demo Split, 1999-2020'!P138</f>
        <v>1.4</v>
      </c>
      <c r="G40">
        <f>'Demo Split, 1999-2020'!P440</f>
        <v>9.5</v>
      </c>
      <c r="H40">
        <f>'Demo Split, 1999-2020'!P181</f>
        <v>1.9</v>
      </c>
      <c r="I40">
        <f>'Demo Split, 1999-2020'!P331</f>
        <v>7.9</v>
      </c>
      <c r="J40">
        <f>'Demo Split, 1999-2020'!P83</f>
        <v>3.3</v>
      </c>
      <c r="K40">
        <f>'Demo Split, 1999-2020'!P269</f>
        <v>23.6</v>
      </c>
      <c r="L40">
        <f>'Demo Split, 1999-2020'!P31</f>
        <v>6.6</v>
      </c>
    </row>
    <row r="41" spans="1:12" x14ac:dyDescent="0.35">
      <c r="A41">
        <f>'Data prep simple'!A41</f>
        <v>2007</v>
      </c>
      <c r="B41">
        <f>'Data prep simple'!E41</f>
        <v>11.3</v>
      </c>
      <c r="C41">
        <f>'Demo Split, 1999-2020'!P463</f>
        <v>22.1</v>
      </c>
      <c r="D41">
        <f>'Demo Split, 1999-2020'!P204</f>
        <v>5.8</v>
      </c>
      <c r="E41">
        <f>'Demo Split, 1999-2020'!P397</f>
        <v>9</v>
      </c>
      <c r="F41">
        <f>'Demo Split, 1999-2020'!P139</f>
        <v>1.7</v>
      </c>
      <c r="G41">
        <f>'Demo Split, 1999-2020'!P441</f>
        <v>10.9</v>
      </c>
      <c r="H41">
        <f>'Demo Split, 1999-2020'!P182</f>
        <v>1.9</v>
      </c>
      <c r="I41">
        <f>'Demo Split, 1999-2020'!P332</f>
        <v>8.9</v>
      </c>
      <c r="J41">
        <f>'Demo Split, 1999-2020'!P84</f>
        <v>3.4</v>
      </c>
      <c r="K41">
        <f>'Demo Split, 1999-2020'!P270</f>
        <v>23.2</v>
      </c>
      <c r="L41">
        <f>'Demo Split, 1999-2020'!P32</f>
        <v>6.3</v>
      </c>
    </row>
    <row r="42" spans="1:12" x14ac:dyDescent="0.35">
      <c r="A42">
        <f>'Data prep simple'!A42</f>
        <v>2008</v>
      </c>
      <c r="B42">
        <f>'Data prep simple'!E42</f>
        <v>11.6</v>
      </c>
      <c r="C42">
        <f>'Demo Split, 1999-2020'!P464</f>
        <v>23.1</v>
      </c>
      <c r="D42">
        <f>'Demo Split, 1999-2020'!P205</f>
        <v>6</v>
      </c>
      <c r="E42">
        <f>'Demo Split, 1999-2020'!P398</f>
        <v>9.6999999999999993</v>
      </c>
      <c r="F42">
        <f>'Demo Split, 1999-2020'!P140</f>
        <v>1.7</v>
      </c>
      <c r="G42">
        <f>'Demo Split, 1999-2020'!P442</f>
        <v>10.1</v>
      </c>
      <c r="H42">
        <f>'Demo Split, 1999-2020'!P183</f>
        <v>1.9</v>
      </c>
      <c r="I42">
        <f>'Demo Split, 1999-2020'!P333</f>
        <v>8</v>
      </c>
      <c r="J42">
        <f>'Demo Split, 1999-2020'!P85</f>
        <v>3.5</v>
      </c>
      <c r="K42">
        <f>'Demo Split, 1999-2020'!P271</f>
        <v>23.9</v>
      </c>
      <c r="L42">
        <f>'Demo Split, 1999-2020'!P33</f>
        <v>7.2</v>
      </c>
    </row>
    <row r="43" spans="1:12" x14ac:dyDescent="0.35">
      <c r="A43">
        <f>'Data prep simple'!A43</f>
        <v>2009</v>
      </c>
      <c r="B43">
        <f>'Data prep simple'!E43</f>
        <v>11.8</v>
      </c>
      <c r="C43">
        <f>'Demo Split, 1999-2020'!P465</f>
        <v>23.4</v>
      </c>
      <c r="D43">
        <f>'Demo Split, 1999-2020'!P206</f>
        <v>6.1</v>
      </c>
      <c r="E43">
        <f>'Demo Split, 1999-2020'!P399</f>
        <v>9.3000000000000007</v>
      </c>
      <c r="F43">
        <f>'Demo Split, 1999-2020'!P141</f>
        <v>1.9</v>
      </c>
      <c r="G43">
        <f>'Demo Split, 1999-2020'!P443</f>
        <v>10.6</v>
      </c>
      <c r="H43">
        <f>'Demo Split, 1999-2020'!P184</f>
        <v>2.1</v>
      </c>
      <c r="I43">
        <f>'Demo Split, 1999-2020'!P334</f>
        <v>8.6999999999999993</v>
      </c>
      <c r="J43">
        <f>'Demo Split, 1999-2020'!P86</f>
        <v>3.5</v>
      </c>
      <c r="K43">
        <f>'Demo Split, 1999-2020'!P272</f>
        <v>23.1</v>
      </c>
      <c r="L43">
        <f>'Demo Split, 1999-2020'!P34</f>
        <v>8.1</v>
      </c>
    </row>
    <row r="44" spans="1:12" x14ac:dyDescent="0.35">
      <c r="A44">
        <f>'Data prep simple'!A44</f>
        <v>2010</v>
      </c>
      <c r="B44">
        <f>'Data prep simple'!E44</f>
        <v>12.1</v>
      </c>
      <c r="C44">
        <f>'Demo Split, 1999-2020'!P466</f>
        <v>24.2</v>
      </c>
      <c r="D44">
        <f>'Demo Split, 1999-2020'!P207</f>
        <v>6.2</v>
      </c>
      <c r="E44">
        <f>'Demo Split, 1999-2020'!P400</f>
        <v>9.4</v>
      </c>
      <c r="F44">
        <f>'Demo Split, 1999-2020'!P142</f>
        <v>1.9</v>
      </c>
      <c r="G44">
        <f>'Demo Split, 1999-2020'!P444</f>
        <v>10.5</v>
      </c>
      <c r="H44">
        <f>'Demo Split, 1999-2020'!P185</f>
        <v>2.2999999999999998</v>
      </c>
      <c r="I44">
        <f>'Demo Split, 1999-2020'!P335</f>
        <v>9.5</v>
      </c>
      <c r="J44">
        <f>'Demo Split, 1999-2020'!P87</f>
        <v>3.4</v>
      </c>
      <c r="K44">
        <f>'Demo Split, 1999-2020'!P273</f>
        <v>24.9</v>
      </c>
      <c r="L44">
        <f>'Demo Split, 1999-2020'!P35</f>
        <v>9.1</v>
      </c>
    </row>
    <row r="45" spans="1:12" x14ac:dyDescent="0.35">
      <c r="A45">
        <f>'Data prep simple'!A45</f>
        <v>2011</v>
      </c>
      <c r="B45">
        <f>'Data prep simple'!E45</f>
        <v>12.3</v>
      </c>
      <c r="C45">
        <f>'Demo Split, 1999-2020'!P467</f>
        <v>24.8</v>
      </c>
      <c r="D45">
        <f>'Demo Split, 1999-2020'!P208</f>
        <v>6.7</v>
      </c>
      <c r="E45">
        <f>'Demo Split, 1999-2020'!P401</f>
        <v>9.6999999999999993</v>
      </c>
      <c r="F45">
        <f>'Demo Split, 1999-2020'!P143</f>
        <v>1.9</v>
      </c>
      <c r="G45">
        <f>'Demo Split, 1999-2020'!P445</f>
        <v>10.1</v>
      </c>
      <c r="H45">
        <f>'Demo Split, 1999-2020'!P186</f>
        <v>2.2000000000000002</v>
      </c>
      <c r="I45">
        <f>'Demo Split, 1999-2020'!P336</f>
        <v>9</v>
      </c>
      <c r="J45">
        <f>'Demo Split, 1999-2020'!P88</f>
        <v>3.5</v>
      </c>
      <c r="K45">
        <f>'Demo Split, 1999-2020'!P274</f>
        <v>25.6</v>
      </c>
      <c r="L45">
        <f>'Demo Split, 1999-2020'!P36</f>
        <v>7.9</v>
      </c>
    </row>
    <row r="46" spans="1:12" x14ac:dyDescent="0.35">
      <c r="A46">
        <f>'Data prep simple'!A46</f>
        <v>2012</v>
      </c>
      <c r="B46">
        <f>'Data prep simple'!E46</f>
        <v>12.6</v>
      </c>
      <c r="C46">
        <f>'Demo Split, 1999-2020'!P468</f>
        <v>25.2</v>
      </c>
      <c r="D46">
        <f>'Demo Split, 1999-2020'!P209</f>
        <v>6.9</v>
      </c>
      <c r="E46">
        <f>'Demo Split, 1999-2020'!P402</f>
        <v>10</v>
      </c>
      <c r="F46">
        <f>'Demo Split, 1999-2020'!P144</f>
        <v>2.1</v>
      </c>
      <c r="G46">
        <f>'Demo Split, 1999-2020'!P446</f>
        <v>10.199999999999999</v>
      </c>
      <c r="H46">
        <f>'Demo Split, 1999-2020'!P187</f>
        <v>2.4</v>
      </c>
      <c r="I46">
        <f>'Demo Split, 1999-2020'!P337</f>
        <v>9.5</v>
      </c>
      <c r="J46">
        <f>'Demo Split, 1999-2020'!P89</f>
        <v>3.6</v>
      </c>
      <c r="K46">
        <f>'Demo Split, 1999-2020'!P275</f>
        <v>28.2</v>
      </c>
      <c r="L46">
        <f>'Demo Split, 1999-2020'!P37</f>
        <v>6.6</v>
      </c>
    </row>
    <row r="47" spans="1:12" x14ac:dyDescent="0.35">
      <c r="A47">
        <f>'Data prep simple'!A47</f>
        <v>2013</v>
      </c>
      <c r="B47">
        <f>'Data prep simple'!E47</f>
        <v>12.6</v>
      </c>
      <c r="C47">
        <f>'Demo Split, 1999-2020'!P469</f>
        <v>25.3</v>
      </c>
      <c r="D47">
        <f>'Demo Split, 1999-2020'!P210</f>
        <v>7.1</v>
      </c>
      <c r="E47">
        <f>'Demo Split, 1999-2020'!P403</f>
        <v>9.6999999999999993</v>
      </c>
      <c r="F47">
        <f>'Demo Split, 1999-2020'!P145</f>
        <v>2</v>
      </c>
      <c r="G47">
        <f>'Demo Split, 1999-2020'!P447</f>
        <v>9.9</v>
      </c>
      <c r="H47">
        <f>'Demo Split, 1999-2020'!P188</f>
        <v>2.4</v>
      </c>
      <c r="I47">
        <f>'Demo Split, 1999-2020'!P338</f>
        <v>9.1999999999999993</v>
      </c>
      <c r="J47">
        <f>'Demo Split, 1999-2020'!P90</f>
        <v>3.1</v>
      </c>
      <c r="K47">
        <f>'Demo Split, 1999-2020'!P276</f>
        <v>29.3</v>
      </c>
      <c r="L47">
        <f>'Demo Split, 1999-2020'!P38</f>
        <v>7.8</v>
      </c>
    </row>
    <row r="48" spans="1:12" x14ac:dyDescent="0.35">
      <c r="A48">
        <f>'Data prep simple'!A48</f>
        <v>2014</v>
      </c>
      <c r="B48">
        <f>'Data prep simple'!E48</f>
        <v>13</v>
      </c>
      <c r="C48">
        <f>'Demo Split, 1999-2020'!P470</f>
        <v>25.9</v>
      </c>
      <c r="D48">
        <f>'Demo Split, 1999-2020'!P211</f>
        <v>7.5</v>
      </c>
      <c r="E48">
        <f>'Demo Split, 1999-2020'!P404</f>
        <v>9.6999999999999993</v>
      </c>
      <c r="F48">
        <f>'Demo Split, 1999-2020'!P146</f>
        <v>2.1</v>
      </c>
      <c r="G48">
        <f>'Demo Split, 1999-2020'!P448</f>
        <v>11</v>
      </c>
      <c r="H48">
        <f>'Demo Split, 1999-2020'!P189</f>
        <v>2.7</v>
      </c>
      <c r="I48">
        <f>'Demo Split, 1999-2020'!P339</f>
        <v>8.9</v>
      </c>
      <c r="J48">
        <f>'Demo Split, 1999-2020'!P91</f>
        <v>3.5</v>
      </c>
      <c r="K48">
        <f>'Demo Split, 1999-2020'!P277</f>
        <v>27.4</v>
      </c>
      <c r="L48">
        <f>'Demo Split, 1999-2020'!P39</f>
        <v>8.6999999999999993</v>
      </c>
    </row>
    <row r="49" spans="1:12" x14ac:dyDescent="0.35">
      <c r="A49">
        <f>'Data prep simple'!A49</f>
        <v>2015</v>
      </c>
      <c r="B49">
        <f>'Data prep simple'!E49</f>
        <v>13.3</v>
      </c>
      <c r="C49">
        <f>'Demo Split, 1999-2020'!P471</f>
        <v>26.6</v>
      </c>
      <c r="D49">
        <f>'Demo Split, 1999-2020'!P212</f>
        <v>7.8</v>
      </c>
      <c r="E49">
        <f>'Demo Split, 1999-2020'!P405</f>
        <v>10</v>
      </c>
      <c r="F49">
        <f>'Demo Split, 1999-2020'!P147</f>
        <v>2.1</v>
      </c>
      <c r="G49">
        <f>'Demo Split, 1999-2020'!P449</f>
        <v>10.5</v>
      </c>
      <c r="H49">
        <f>'Demo Split, 1999-2020'!P190</f>
        <v>2.8</v>
      </c>
      <c r="I49">
        <f>'Demo Split, 1999-2020'!P340</f>
        <v>9.1999999999999993</v>
      </c>
      <c r="J49">
        <f>'Demo Split, 1999-2020'!P92</f>
        <v>4</v>
      </c>
      <c r="K49">
        <f>'Demo Split, 1999-2020'!P278</f>
        <v>30.3</v>
      </c>
      <c r="L49">
        <f>'Demo Split, 1999-2020'!P40</f>
        <v>10.199999999999999</v>
      </c>
    </row>
    <row r="50" spans="1:12" x14ac:dyDescent="0.35">
      <c r="A50">
        <f>'Data prep simple'!A50</f>
        <v>2016</v>
      </c>
      <c r="B50">
        <f>'Data prep simple'!E50</f>
        <v>13.5</v>
      </c>
      <c r="C50">
        <f>'Demo Split, 1999-2020'!P472</f>
        <v>26.6</v>
      </c>
      <c r="D50">
        <f>'Demo Split, 1999-2020'!P213</f>
        <v>7.9</v>
      </c>
      <c r="E50">
        <f>'Demo Split, 1999-2020'!P406</f>
        <v>10.6</v>
      </c>
      <c r="F50">
        <f>'Demo Split, 1999-2020'!P148</f>
        <v>2.4</v>
      </c>
      <c r="G50">
        <f>'Demo Split, 1999-2020'!P450</f>
        <v>11.6</v>
      </c>
      <c r="H50">
        <f>'Demo Split, 1999-2020'!P191</f>
        <v>2.8</v>
      </c>
      <c r="I50">
        <f>'Demo Split, 1999-2020'!P341</f>
        <v>10.199999999999999</v>
      </c>
      <c r="J50">
        <f>'Demo Split, 1999-2020'!P93</f>
        <v>3.7</v>
      </c>
      <c r="K50">
        <f>'Demo Split, 1999-2020'!P279</f>
        <v>33.1</v>
      </c>
      <c r="L50">
        <f>'Demo Split, 1999-2020'!P41</f>
        <v>10.3</v>
      </c>
    </row>
    <row r="51" spans="1:12" x14ac:dyDescent="0.35">
      <c r="A51">
        <f>'Data prep simple'!A51</f>
        <v>2017</v>
      </c>
      <c r="B51">
        <f>'Data prep simple'!E51</f>
        <v>14</v>
      </c>
      <c r="C51">
        <f>'Demo Split, 1999-2020'!P473</f>
        <v>28.2</v>
      </c>
      <c r="D51">
        <f>'Demo Split, 1999-2020'!P214</f>
        <v>7.9</v>
      </c>
      <c r="E51">
        <f>'Demo Split, 1999-2020'!P407</f>
        <v>11.4</v>
      </c>
      <c r="F51">
        <f>'Demo Split, 1999-2020'!P149</f>
        <v>2.8</v>
      </c>
      <c r="G51">
        <f>'Demo Split, 1999-2020'!P451</f>
        <v>11.9</v>
      </c>
      <c r="H51">
        <f>'Demo Split, 1999-2020'!P192</f>
        <v>2.8</v>
      </c>
      <c r="I51">
        <f>'Demo Split, 1999-2020'!P342</f>
        <v>9.9</v>
      </c>
      <c r="J51">
        <f>'Demo Split, 1999-2020'!P94</f>
        <v>3.9</v>
      </c>
      <c r="K51">
        <f>'Demo Split, 1999-2020'!P280</f>
        <v>33.799999999999997</v>
      </c>
      <c r="L51">
        <f>'Demo Split, 1999-2020'!P42</f>
        <v>11</v>
      </c>
    </row>
    <row r="52" spans="1:12" x14ac:dyDescent="0.35">
      <c r="A52">
        <f>'Data prep simple'!A52</f>
        <v>2018</v>
      </c>
      <c r="B52">
        <f>'Data prep simple'!E52</f>
        <v>14.2</v>
      </c>
      <c r="C52">
        <f>'Demo Split, 1999-2020'!P474</f>
        <v>28.4</v>
      </c>
      <c r="D52">
        <f>'Demo Split, 1999-2020'!P215</f>
        <v>8</v>
      </c>
      <c r="E52">
        <f>'Demo Split, 1999-2020'!P408</f>
        <v>12</v>
      </c>
      <c r="F52">
        <f>'Demo Split, 1999-2020'!P150</f>
        <v>2.9</v>
      </c>
      <c r="G52">
        <f>'Demo Split, 1999-2020'!P452</f>
        <v>12.9</v>
      </c>
      <c r="H52">
        <f>'Demo Split, 1999-2020'!P193</f>
        <v>3</v>
      </c>
      <c r="I52">
        <f>'Demo Split, 1999-2020'!P343</f>
        <v>10.5</v>
      </c>
      <c r="J52">
        <f>'Demo Split, 1999-2020'!P95</f>
        <v>3.9</v>
      </c>
      <c r="K52">
        <f>'Demo Split, 1999-2020'!P281</f>
        <v>34.200000000000003</v>
      </c>
      <c r="L52">
        <f>'Demo Split, 1999-2020'!P43</f>
        <v>10.5</v>
      </c>
    </row>
    <row r="53" spans="1:12" x14ac:dyDescent="0.35">
      <c r="A53">
        <f>'Data prep simple'!A53</f>
        <v>2019</v>
      </c>
      <c r="B53">
        <f>'Data prep simple'!E53</f>
        <v>13.9</v>
      </c>
      <c r="C53">
        <f>'Demo Split, 1999-2020'!P475</f>
        <v>27.9</v>
      </c>
      <c r="D53">
        <f>'Demo Split, 1999-2020'!P216</f>
        <v>7.6</v>
      </c>
      <c r="E53">
        <f>'Demo Split, 1999-2020'!P409</f>
        <v>12.4</v>
      </c>
      <c r="F53">
        <f>'Demo Split, 1999-2020'!P151</f>
        <v>2.9</v>
      </c>
      <c r="G53">
        <f>'Demo Split, 1999-2020'!P453</f>
        <v>12.4</v>
      </c>
      <c r="H53">
        <f>'Demo Split, 1999-2020'!P194</f>
        <v>3.1</v>
      </c>
      <c r="I53">
        <f>'Demo Split, 1999-2020'!P344</f>
        <v>10.8</v>
      </c>
      <c r="J53">
        <f>'Demo Split, 1999-2020'!P96</f>
        <v>3.8</v>
      </c>
      <c r="K53">
        <f>'Demo Split, 1999-2020'!P282</f>
        <v>33.200000000000003</v>
      </c>
      <c r="L53">
        <f>'Demo Split, 1999-2020'!P44</f>
        <v>11.5</v>
      </c>
    </row>
    <row r="54" spans="1:12" x14ac:dyDescent="0.35">
      <c r="A54">
        <f>'Data prep simple'!A54</f>
        <v>2020</v>
      </c>
      <c r="B54">
        <f>'Data prep simple'!E54</f>
        <v>13.5</v>
      </c>
      <c r="C54">
        <f>'Demo Split, 1999-2020'!P476</f>
        <v>27</v>
      </c>
      <c r="D54">
        <f>'Demo Split, 1999-2020'!P217</f>
        <v>6.9</v>
      </c>
      <c r="E54">
        <f>'Demo Split, 1999-2020'!P410</f>
        <v>13</v>
      </c>
      <c r="F54">
        <f>'Demo Split, 1999-2020'!P152</f>
        <v>2.9</v>
      </c>
      <c r="G54">
        <f>'Demo Split, 1999-2020'!P454</f>
        <v>13.1</v>
      </c>
      <c r="H54">
        <f>'Demo Split, 1999-2020'!P195</f>
        <v>3</v>
      </c>
      <c r="I54">
        <f>'Demo Split, 1999-2020'!P345</f>
        <v>10.199999999999999</v>
      </c>
      <c r="J54">
        <f>'Demo Split, 1999-2020'!P97</f>
        <v>3.8</v>
      </c>
      <c r="K54">
        <f>'Demo Split, 1999-2020'!P283</f>
        <v>37.5</v>
      </c>
      <c r="L54">
        <f>'Demo Split, 1999-2020'!P45</f>
        <v>10.8</v>
      </c>
    </row>
    <row r="55" spans="1:12" x14ac:dyDescent="0.35">
      <c r="A55">
        <v>2021</v>
      </c>
      <c r="B55">
        <f>'Provisional 2018-2021'!J5</f>
        <v>14.1</v>
      </c>
      <c r="C55">
        <f>'Provisional Demo Split 2018-202'!P92</f>
        <v>28.1</v>
      </c>
      <c r="D55">
        <f>'Provisional Demo Split 2018-202'!P80</f>
        <v>7</v>
      </c>
      <c r="E55">
        <f>'Provisional Demo Split 2018-202'!P89</f>
        <v>14.8</v>
      </c>
      <c r="F55">
        <f>'Provisional Demo Split 2018-202'!P77</f>
        <v>3.3</v>
      </c>
      <c r="G55">
        <f>'Provisional Demo Split 2018-202'!P91</f>
        <v>14.1</v>
      </c>
      <c r="H55">
        <f>'Provisional Demo Split 2018-202'!P79</f>
        <v>3.2</v>
      </c>
      <c r="I55">
        <f>'Provisional Demo Split 2018-202'!P87</f>
        <v>10.1</v>
      </c>
      <c r="J55">
        <f>'Provisional Demo Split 2018-202'!P75</f>
        <v>3.9</v>
      </c>
      <c r="K55">
        <f>'Provisional Demo Split 2018-202'!P85</f>
        <v>43.2</v>
      </c>
      <c r="L55">
        <f>'Provisional Demo Split 2018-202'!P74</f>
        <v>13.8</v>
      </c>
    </row>
    <row r="57" spans="1:12" x14ac:dyDescent="0.35">
      <c r="A57" t="s">
        <v>246</v>
      </c>
      <c r="B57" s="4">
        <f>B55/B35-1</f>
        <v>0.31775700934579443</v>
      </c>
      <c r="C57" s="4">
        <f t="shared" ref="C57:L57" si="0">C55/C35-1</f>
        <v>0.33809523809523823</v>
      </c>
      <c r="D57" s="4">
        <f t="shared" si="0"/>
        <v>0.45833333333333348</v>
      </c>
      <c r="E57" s="4">
        <f t="shared" si="0"/>
        <v>0.49494949494949503</v>
      </c>
      <c r="F57" s="4">
        <f t="shared" si="0"/>
        <v>0.83333333333333326</v>
      </c>
      <c r="G57" s="4">
        <f t="shared" si="0"/>
        <v>0.34285714285714275</v>
      </c>
      <c r="H57" s="4">
        <f t="shared" si="0"/>
        <v>0.88235294117647078</v>
      </c>
      <c r="I57" s="4">
        <f t="shared" si="0"/>
        <v>0.20238095238095233</v>
      </c>
      <c r="J57" s="4">
        <f t="shared" si="0"/>
        <v>0.34482758620689657</v>
      </c>
      <c r="K57" s="4">
        <f t="shared" si="0"/>
        <v>1.028169014084507</v>
      </c>
      <c r="L57" s="4">
        <f t="shared" si="0"/>
        <v>1.8163265306122449</v>
      </c>
    </row>
    <row r="58" spans="1:12" x14ac:dyDescent="0.35">
      <c r="A58" t="s">
        <v>247</v>
      </c>
      <c r="B58" s="5">
        <f>(B55/B35)^(1/20)-1</f>
        <v>1.3892164427983245E-2</v>
      </c>
      <c r="C58" s="5">
        <f t="shared" ref="C58:L58" si="1">(C55/C35)^(1/20)-1</f>
        <v>1.4668904617411327E-2</v>
      </c>
      <c r="D58" s="5">
        <f t="shared" si="1"/>
        <v>1.9043774445708594E-2</v>
      </c>
      <c r="E58" s="5">
        <f t="shared" si="1"/>
        <v>2.0308080279841434E-2</v>
      </c>
      <c r="F58" s="5">
        <f t="shared" si="1"/>
        <v>3.0770715782200808E-2</v>
      </c>
      <c r="G58" s="5">
        <f t="shared" si="1"/>
        <v>1.4849146196432406E-2</v>
      </c>
      <c r="H58" s="5">
        <f t="shared" si="1"/>
        <v>3.2131548009328492E-2</v>
      </c>
      <c r="I58" s="5">
        <f t="shared" si="1"/>
        <v>9.2577764515715533E-3</v>
      </c>
      <c r="J58" s="5">
        <f t="shared" si="1"/>
        <v>1.4923551367265198E-2</v>
      </c>
      <c r="K58" s="5">
        <f t="shared" si="1"/>
        <v>3.5989150328675779E-2</v>
      </c>
      <c r="L58" s="5">
        <f t="shared" si="1"/>
        <v>5.3135252004557376E-2</v>
      </c>
    </row>
    <row r="59" spans="1:12" x14ac:dyDescent="0.35">
      <c r="A59" t="s">
        <v>248</v>
      </c>
      <c r="B59" s="5">
        <f>B55/B53-1</f>
        <v>1.4388489208633004E-2</v>
      </c>
      <c r="C59" s="5">
        <f t="shared" ref="C59:L59" si="2">C55/C53-1</f>
        <v>7.1684587813620748E-3</v>
      </c>
      <c r="D59" s="5">
        <f t="shared" si="2"/>
        <v>-7.8947368421052544E-2</v>
      </c>
      <c r="E59" s="5">
        <f t="shared" si="2"/>
        <v>0.19354838709677424</v>
      </c>
      <c r="F59" s="5">
        <f t="shared" si="2"/>
        <v>0.13793103448275867</v>
      </c>
      <c r="G59" s="5">
        <f t="shared" si="2"/>
        <v>0.13709677419354827</v>
      </c>
      <c r="H59" s="5">
        <f t="shared" si="2"/>
        <v>3.2258064516129004E-2</v>
      </c>
      <c r="I59" s="5">
        <f t="shared" si="2"/>
        <v>-6.4814814814814881E-2</v>
      </c>
      <c r="J59" s="5">
        <f t="shared" si="2"/>
        <v>2.6315789473684292E-2</v>
      </c>
      <c r="K59" s="5">
        <f t="shared" si="2"/>
        <v>0.3012048192771084</v>
      </c>
      <c r="L59" s="5">
        <f t="shared" si="2"/>
        <v>0.19999999999999996</v>
      </c>
    </row>
    <row r="62" spans="1:12" ht="54.5" customHeight="1" x14ac:dyDescent="0.5">
      <c r="B62">
        <v>2019</v>
      </c>
      <c r="C62">
        <v>2020</v>
      </c>
      <c r="D62">
        <v>2021</v>
      </c>
      <c r="G62" s="8" t="s">
        <v>252</v>
      </c>
      <c r="H62" s="8"/>
      <c r="I62" s="8"/>
      <c r="J62" s="8"/>
      <c r="K62" s="8"/>
      <c r="L62" s="8"/>
    </row>
    <row r="63" spans="1:12" x14ac:dyDescent="0.35">
      <c r="A63" t="s">
        <v>169</v>
      </c>
      <c r="B63">
        <v>13.9</v>
      </c>
      <c r="C63">
        <f>_xlfn.XLOOKUP(A63,$B$1:$L$1,$B$54:$L$54,,0)</f>
        <v>13.5</v>
      </c>
      <c r="D63">
        <f>_xlfn.XLOOKUP(A63,$B$1:$L$1,$B$55:$L$55,,0)</f>
        <v>14.1</v>
      </c>
      <c r="G63" s="9"/>
      <c r="H63" s="10" t="s">
        <v>49</v>
      </c>
      <c r="I63" s="10" t="s">
        <v>249</v>
      </c>
      <c r="J63" s="10" t="s">
        <v>250</v>
      </c>
      <c r="K63" s="10" t="s">
        <v>241</v>
      </c>
      <c r="L63" s="10" t="s">
        <v>251</v>
      </c>
    </row>
    <row r="64" spans="1:12" ht="18.5" x14ac:dyDescent="0.45">
      <c r="A64" t="s">
        <v>178</v>
      </c>
      <c r="B64">
        <v>33.200000000000003</v>
      </c>
      <c r="C64">
        <f t="shared" ref="C64:C73" si="3">_xlfn.XLOOKUP(A64,$B$1:$L$1,$B$54:$L$54,,0)</f>
        <v>37.5</v>
      </c>
      <c r="D64">
        <f t="shared" ref="D64:D73" si="4">_xlfn.XLOOKUP(A64,$B$1:$L$1,$B$55:$L$55,,0)</f>
        <v>43.2</v>
      </c>
      <c r="G64" s="10" t="s">
        <v>51</v>
      </c>
      <c r="H64" s="11">
        <f>C59</f>
        <v>7.1684587813620748E-3</v>
      </c>
      <c r="I64" s="11">
        <f>E59</f>
        <v>0.19354838709677424</v>
      </c>
      <c r="J64" s="11">
        <f>G59</f>
        <v>0.13709677419354827</v>
      </c>
      <c r="K64" s="11">
        <f>I59</f>
        <v>-6.4814814814814881E-2</v>
      </c>
      <c r="L64" s="11">
        <f>K59</f>
        <v>0.3012048192771084</v>
      </c>
    </row>
    <row r="65" spans="1:12" ht="18.5" x14ac:dyDescent="0.45">
      <c r="A65" t="s">
        <v>170</v>
      </c>
      <c r="B65">
        <v>27.9</v>
      </c>
      <c r="C65">
        <f t="shared" si="3"/>
        <v>27</v>
      </c>
      <c r="D65">
        <f t="shared" si="4"/>
        <v>28.1</v>
      </c>
      <c r="G65" s="10" t="s">
        <v>57</v>
      </c>
      <c r="H65" s="11">
        <f>D59</f>
        <v>-7.8947368421052544E-2</v>
      </c>
      <c r="I65" s="11">
        <f>F59</f>
        <v>0.13793103448275867</v>
      </c>
      <c r="J65" s="11">
        <f>H59</f>
        <v>3.2258064516129004E-2</v>
      </c>
      <c r="K65" s="11">
        <f>J59</f>
        <v>2.6315789473684292E-2</v>
      </c>
      <c r="L65" s="11">
        <f>L59</f>
        <v>0.19999999999999996</v>
      </c>
    </row>
    <row r="66" spans="1:12" x14ac:dyDescent="0.35">
      <c r="A66" t="s">
        <v>172</v>
      </c>
      <c r="B66">
        <v>12.4</v>
      </c>
      <c r="C66">
        <f t="shared" si="3"/>
        <v>13</v>
      </c>
      <c r="D66">
        <f t="shared" si="4"/>
        <v>14.8</v>
      </c>
    </row>
    <row r="67" spans="1:12" x14ac:dyDescent="0.35">
      <c r="A67" t="s">
        <v>174</v>
      </c>
      <c r="B67">
        <v>12.4</v>
      </c>
      <c r="C67">
        <f t="shared" si="3"/>
        <v>13.1</v>
      </c>
      <c r="D67">
        <f t="shared" si="4"/>
        <v>14.1</v>
      </c>
    </row>
    <row r="68" spans="1:12" x14ac:dyDescent="0.35">
      <c r="A68" t="s">
        <v>179</v>
      </c>
      <c r="B68">
        <v>11.5</v>
      </c>
      <c r="C68">
        <f t="shared" si="3"/>
        <v>10.8</v>
      </c>
      <c r="D68">
        <f t="shared" si="4"/>
        <v>13.8</v>
      </c>
    </row>
    <row r="69" spans="1:12" ht="55" customHeight="1" x14ac:dyDescent="0.5">
      <c r="A69" t="s">
        <v>176</v>
      </c>
      <c r="B69">
        <v>10.8</v>
      </c>
      <c r="C69">
        <f t="shared" si="3"/>
        <v>10.199999999999999</v>
      </c>
      <c r="D69">
        <f t="shared" si="4"/>
        <v>10.1</v>
      </c>
      <c r="G69" s="8" t="s">
        <v>253</v>
      </c>
      <c r="H69" s="8"/>
      <c r="I69" s="8"/>
      <c r="J69" s="8"/>
      <c r="K69" s="8"/>
      <c r="L69" s="8"/>
    </row>
    <row r="70" spans="1:12" x14ac:dyDescent="0.35">
      <c r="A70" t="s">
        <v>171</v>
      </c>
      <c r="B70">
        <v>7.6</v>
      </c>
      <c r="C70">
        <f t="shared" si="3"/>
        <v>6.9</v>
      </c>
      <c r="D70">
        <f t="shared" si="4"/>
        <v>7</v>
      </c>
      <c r="G70" s="9"/>
      <c r="H70" s="10" t="s">
        <v>49</v>
      </c>
      <c r="I70" s="10" t="s">
        <v>249</v>
      </c>
      <c r="J70" s="10" t="s">
        <v>250</v>
      </c>
      <c r="K70" s="10" t="s">
        <v>241</v>
      </c>
      <c r="L70" s="10" t="s">
        <v>251</v>
      </c>
    </row>
    <row r="71" spans="1:12" ht="18.5" x14ac:dyDescent="0.45">
      <c r="A71" t="s">
        <v>177</v>
      </c>
      <c r="B71">
        <v>3.8</v>
      </c>
      <c r="C71">
        <f t="shared" si="3"/>
        <v>3.8</v>
      </c>
      <c r="D71">
        <f t="shared" si="4"/>
        <v>3.9</v>
      </c>
      <c r="G71" s="10" t="s">
        <v>51</v>
      </c>
      <c r="H71" s="11">
        <f>C57</f>
        <v>0.33809523809523823</v>
      </c>
      <c r="I71" s="11">
        <f>E57</f>
        <v>0.49494949494949503</v>
      </c>
      <c r="J71" s="11">
        <f>G57</f>
        <v>0.34285714285714275</v>
      </c>
      <c r="K71" s="11">
        <f>I57</f>
        <v>0.20238095238095233</v>
      </c>
      <c r="L71" s="11">
        <f>K57</f>
        <v>1.028169014084507</v>
      </c>
    </row>
    <row r="72" spans="1:12" ht="18.5" x14ac:dyDescent="0.45">
      <c r="A72" t="s">
        <v>175</v>
      </c>
      <c r="B72">
        <v>3.1</v>
      </c>
      <c r="C72">
        <f t="shared" si="3"/>
        <v>3</v>
      </c>
      <c r="D72">
        <f t="shared" si="4"/>
        <v>3.2</v>
      </c>
      <c r="G72" s="10" t="s">
        <v>57</v>
      </c>
      <c r="H72" s="11">
        <f>D57</f>
        <v>0.45833333333333348</v>
      </c>
      <c r="I72" s="11">
        <f>F57</f>
        <v>0.83333333333333326</v>
      </c>
      <c r="J72" s="11">
        <f>H57</f>
        <v>0.88235294117647078</v>
      </c>
      <c r="K72" s="11">
        <f>J57</f>
        <v>0.34482758620689657</v>
      </c>
      <c r="L72" s="11">
        <f>L57</f>
        <v>1.8163265306122449</v>
      </c>
    </row>
    <row r="73" spans="1:12" x14ac:dyDescent="0.35">
      <c r="A73" t="s">
        <v>173</v>
      </c>
      <c r="B73">
        <v>2.9</v>
      </c>
      <c r="C73">
        <f t="shared" si="3"/>
        <v>2.9</v>
      </c>
      <c r="D73">
        <f t="shared" si="4"/>
        <v>3.3</v>
      </c>
    </row>
  </sheetData>
  <sortState xmlns:xlrd2="http://schemas.microsoft.com/office/spreadsheetml/2017/richdata2" ref="A64:C73">
    <sortCondition descending="1" ref="B64:B73"/>
  </sortState>
  <mergeCells count="2">
    <mergeCell ref="G62:L62"/>
    <mergeCell ref="G69:L69"/>
  </mergeCells>
  <conditionalFormatting sqref="H64:L65">
    <cfRule type="colorScale" priority="2">
      <colorScale>
        <cfvo type="min"/>
        <cfvo type="max"/>
        <color rgb="FFFCFCFF"/>
        <color rgb="FFF8696B"/>
      </colorScale>
    </cfRule>
  </conditionalFormatting>
  <conditionalFormatting sqref="H71:L72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1"/>
  <sheetViews>
    <sheetView workbookViewId="0">
      <selection activeCell="G10" sqref="G10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1968</v>
      </c>
      <c r="C2">
        <v>1968</v>
      </c>
      <c r="D2" s="1" t="s">
        <v>57</v>
      </c>
      <c r="E2" s="1" t="s">
        <v>56</v>
      </c>
      <c r="F2" s="1" t="s">
        <v>55</v>
      </c>
      <c r="G2" s="1" t="s">
        <v>54</v>
      </c>
      <c r="H2">
        <v>232</v>
      </c>
      <c r="I2">
        <v>11525270</v>
      </c>
      <c r="J2">
        <v>2</v>
      </c>
      <c r="K2">
        <v>1.8</v>
      </c>
      <c r="L2">
        <v>2.2999999999999998</v>
      </c>
      <c r="M2">
        <v>0.1</v>
      </c>
      <c r="N2">
        <v>2.4</v>
      </c>
      <c r="O2">
        <v>2.1</v>
      </c>
      <c r="P2">
        <v>2.7</v>
      </c>
      <c r="Q2">
        <v>0.2</v>
      </c>
    </row>
    <row r="3" spans="1:17" x14ac:dyDescent="0.35">
      <c r="B3">
        <v>1969</v>
      </c>
      <c r="C3">
        <v>1969</v>
      </c>
      <c r="D3" s="1" t="s">
        <v>57</v>
      </c>
      <c r="E3" s="1" t="s">
        <v>56</v>
      </c>
      <c r="F3" s="1" t="s">
        <v>55</v>
      </c>
      <c r="G3" s="1" t="s">
        <v>54</v>
      </c>
      <c r="H3">
        <v>286</v>
      </c>
      <c r="I3">
        <v>11718186</v>
      </c>
      <c r="J3">
        <v>2.4</v>
      </c>
      <c r="K3">
        <v>2.2000000000000002</v>
      </c>
      <c r="L3">
        <v>2.7</v>
      </c>
      <c r="M3">
        <v>0.1</v>
      </c>
      <c r="N3">
        <v>2.8</v>
      </c>
      <c r="O3">
        <v>2.4</v>
      </c>
      <c r="P3">
        <v>3.1</v>
      </c>
      <c r="Q3">
        <v>0.2</v>
      </c>
    </row>
    <row r="4" spans="1:17" x14ac:dyDescent="0.35">
      <c r="B4">
        <v>1970</v>
      </c>
      <c r="C4">
        <v>1970</v>
      </c>
      <c r="D4" s="1" t="s">
        <v>57</v>
      </c>
      <c r="E4" s="1" t="s">
        <v>56</v>
      </c>
      <c r="F4" s="1" t="s">
        <v>55</v>
      </c>
      <c r="G4" s="1" t="s">
        <v>54</v>
      </c>
      <c r="H4">
        <v>304</v>
      </c>
      <c r="I4">
        <v>11865980</v>
      </c>
      <c r="J4">
        <v>2.6</v>
      </c>
      <c r="K4">
        <v>2.2999999999999998</v>
      </c>
      <c r="L4">
        <v>2.8</v>
      </c>
      <c r="M4">
        <v>0.1</v>
      </c>
      <c r="N4">
        <v>2.9</v>
      </c>
      <c r="O4">
        <v>2.6</v>
      </c>
      <c r="P4">
        <v>3.3</v>
      </c>
      <c r="Q4">
        <v>0.2</v>
      </c>
    </row>
    <row r="5" spans="1:17" x14ac:dyDescent="0.35">
      <c r="B5">
        <v>1971</v>
      </c>
      <c r="C5">
        <v>1971</v>
      </c>
      <c r="D5" s="1" t="s">
        <v>57</v>
      </c>
      <c r="E5" s="1" t="s">
        <v>56</v>
      </c>
      <c r="F5" s="1" t="s">
        <v>55</v>
      </c>
      <c r="G5" s="1" t="s">
        <v>54</v>
      </c>
      <c r="H5">
        <v>359</v>
      </c>
      <c r="I5">
        <v>12148898</v>
      </c>
      <c r="J5">
        <v>3</v>
      </c>
      <c r="K5">
        <v>2.6</v>
      </c>
      <c r="L5">
        <v>3.3</v>
      </c>
      <c r="M5">
        <v>0.2</v>
      </c>
      <c r="N5">
        <v>3.3</v>
      </c>
      <c r="O5">
        <v>3</v>
      </c>
      <c r="P5">
        <v>3.7</v>
      </c>
      <c r="Q5">
        <v>0.2</v>
      </c>
    </row>
    <row r="6" spans="1:17" x14ac:dyDescent="0.35">
      <c r="B6">
        <v>1972</v>
      </c>
      <c r="C6">
        <v>1972</v>
      </c>
      <c r="D6" s="1" t="s">
        <v>57</v>
      </c>
      <c r="E6" s="1" t="s">
        <v>56</v>
      </c>
      <c r="F6" s="1" t="s">
        <v>55</v>
      </c>
      <c r="G6" s="1" t="s">
        <v>54</v>
      </c>
      <c r="H6">
        <v>354</v>
      </c>
      <c r="I6">
        <v>12369575</v>
      </c>
      <c r="J6">
        <v>2.9</v>
      </c>
      <c r="K6">
        <v>2.6</v>
      </c>
      <c r="L6">
        <v>3.2</v>
      </c>
      <c r="M6">
        <v>0.2</v>
      </c>
      <c r="N6">
        <v>3.1</v>
      </c>
      <c r="O6">
        <v>2.8</v>
      </c>
      <c r="P6">
        <v>3.5</v>
      </c>
      <c r="Q6">
        <v>0.2</v>
      </c>
    </row>
    <row r="7" spans="1:17" x14ac:dyDescent="0.35">
      <c r="B7">
        <v>1973</v>
      </c>
      <c r="C7">
        <v>1973</v>
      </c>
      <c r="D7" s="1" t="s">
        <v>57</v>
      </c>
      <c r="E7" s="1" t="s">
        <v>56</v>
      </c>
      <c r="F7" s="1" t="s">
        <v>55</v>
      </c>
      <c r="G7" s="1" t="s">
        <v>54</v>
      </c>
      <c r="H7">
        <v>308</v>
      </c>
      <c r="I7">
        <v>12575775</v>
      </c>
      <c r="J7">
        <v>2.4</v>
      </c>
      <c r="K7">
        <v>2.2000000000000002</v>
      </c>
      <c r="L7">
        <v>2.7</v>
      </c>
      <c r="M7">
        <v>0.1</v>
      </c>
      <c r="N7">
        <v>2.8</v>
      </c>
      <c r="O7">
        <v>2.4</v>
      </c>
      <c r="P7">
        <v>3.1</v>
      </c>
      <c r="Q7">
        <v>0.2</v>
      </c>
    </row>
    <row r="8" spans="1:17" x14ac:dyDescent="0.35">
      <c r="B8">
        <v>1974</v>
      </c>
      <c r="C8">
        <v>1974</v>
      </c>
      <c r="D8" s="1" t="s">
        <v>57</v>
      </c>
      <c r="E8" s="1" t="s">
        <v>56</v>
      </c>
      <c r="F8" s="1" t="s">
        <v>55</v>
      </c>
      <c r="G8" s="1" t="s">
        <v>54</v>
      </c>
      <c r="H8">
        <v>322</v>
      </c>
      <c r="I8">
        <v>12784435</v>
      </c>
      <c r="J8">
        <v>2.5</v>
      </c>
      <c r="K8">
        <v>2.2000000000000002</v>
      </c>
      <c r="L8">
        <v>2.8</v>
      </c>
      <c r="M8">
        <v>0.1</v>
      </c>
      <c r="N8">
        <v>2.7</v>
      </c>
      <c r="O8">
        <v>2.4</v>
      </c>
      <c r="P8">
        <v>3.1</v>
      </c>
      <c r="Q8">
        <v>0.2</v>
      </c>
    </row>
    <row r="9" spans="1:17" x14ac:dyDescent="0.35">
      <c r="B9">
        <v>1975</v>
      </c>
      <c r="C9">
        <v>1975</v>
      </c>
      <c r="D9" s="1" t="s">
        <v>57</v>
      </c>
      <c r="E9" s="1" t="s">
        <v>56</v>
      </c>
      <c r="F9" s="1" t="s">
        <v>55</v>
      </c>
      <c r="G9" s="1" t="s">
        <v>54</v>
      </c>
      <c r="H9">
        <v>347</v>
      </c>
      <c r="I9">
        <v>12987882</v>
      </c>
      <c r="J9">
        <v>2.7</v>
      </c>
      <c r="K9">
        <v>2.4</v>
      </c>
      <c r="L9">
        <v>3</v>
      </c>
      <c r="M9">
        <v>0.1</v>
      </c>
      <c r="N9">
        <v>2.9</v>
      </c>
      <c r="O9">
        <v>2.6</v>
      </c>
      <c r="P9">
        <v>3.3</v>
      </c>
      <c r="Q9">
        <v>0.2</v>
      </c>
    </row>
    <row r="10" spans="1:17" x14ac:dyDescent="0.35">
      <c r="B10">
        <v>1976</v>
      </c>
      <c r="C10">
        <v>1976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380</v>
      </c>
      <c r="I10">
        <v>13196968</v>
      </c>
      <c r="J10">
        <v>2.9</v>
      </c>
      <c r="K10">
        <v>2.6</v>
      </c>
      <c r="L10">
        <v>3.2</v>
      </c>
      <c r="M10">
        <v>0.1</v>
      </c>
      <c r="N10">
        <v>3.1</v>
      </c>
      <c r="O10">
        <v>2.8</v>
      </c>
      <c r="P10">
        <v>3.4</v>
      </c>
      <c r="Q10">
        <v>0.2</v>
      </c>
    </row>
    <row r="11" spans="1:17" x14ac:dyDescent="0.35">
      <c r="B11">
        <v>1977</v>
      </c>
      <c r="C11">
        <v>1977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398</v>
      </c>
      <c r="I11">
        <v>13416836</v>
      </c>
      <c r="J11">
        <v>3</v>
      </c>
      <c r="K11">
        <v>2.7</v>
      </c>
      <c r="L11">
        <v>3.3</v>
      </c>
      <c r="M11">
        <v>0.1</v>
      </c>
      <c r="N11">
        <v>3.2</v>
      </c>
      <c r="O11">
        <v>2.8</v>
      </c>
      <c r="P11">
        <v>3.5</v>
      </c>
      <c r="Q11">
        <v>0.2</v>
      </c>
    </row>
    <row r="12" spans="1:17" x14ac:dyDescent="0.35">
      <c r="B12">
        <v>1978</v>
      </c>
      <c r="C12">
        <v>1978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368</v>
      </c>
      <c r="I12">
        <v>13646807</v>
      </c>
      <c r="J12">
        <v>2.7</v>
      </c>
      <c r="K12">
        <v>2.4</v>
      </c>
      <c r="L12">
        <v>3</v>
      </c>
      <c r="M12">
        <v>0.1</v>
      </c>
      <c r="N12">
        <v>3</v>
      </c>
      <c r="O12">
        <v>2.7</v>
      </c>
      <c r="P12">
        <v>3.3</v>
      </c>
      <c r="Q12">
        <v>0.2</v>
      </c>
    </row>
    <row r="13" spans="1:17" x14ac:dyDescent="0.35">
      <c r="B13">
        <v>1968</v>
      </c>
      <c r="C13">
        <v>1968</v>
      </c>
      <c r="D13" s="1" t="s">
        <v>57</v>
      </c>
      <c r="E13" s="1" t="s">
        <v>56</v>
      </c>
      <c r="F13" s="1" t="s">
        <v>53</v>
      </c>
      <c r="G13" s="1" t="s">
        <v>52</v>
      </c>
      <c r="H13">
        <v>69</v>
      </c>
      <c r="I13">
        <v>1161334</v>
      </c>
      <c r="J13">
        <v>5.9</v>
      </c>
      <c r="K13">
        <v>4.5999999999999996</v>
      </c>
      <c r="L13">
        <v>7.5</v>
      </c>
      <c r="M13">
        <v>0.7</v>
      </c>
      <c r="N13">
        <v>8.3000000000000007</v>
      </c>
      <c r="O13">
        <v>6.2</v>
      </c>
      <c r="P13">
        <v>10.8</v>
      </c>
      <c r="Q13">
        <v>1.1000000000000001</v>
      </c>
    </row>
    <row r="14" spans="1:17" x14ac:dyDescent="0.35">
      <c r="B14">
        <v>1969</v>
      </c>
      <c r="C14">
        <v>1969</v>
      </c>
      <c r="D14" s="1" t="s">
        <v>57</v>
      </c>
      <c r="E14" s="1" t="s">
        <v>56</v>
      </c>
      <c r="F14" s="1" t="s">
        <v>53</v>
      </c>
      <c r="G14" s="1" t="s">
        <v>52</v>
      </c>
      <c r="H14">
        <v>69</v>
      </c>
      <c r="I14">
        <v>1226064</v>
      </c>
      <c r="J14">
        <v>5.6</v>
      </c>
      <c r="K14">
        <v>4.4000000000000004</v>
      </c>
      <c r="L14">
        <v>7.1</v>
      </c>
      <c r="M14">
        <v>0.7</v>
      </c>
      <c r="N14">
        <v>7.2</v>
      </c>
      <c r="O14">
        <v>5.4</v>
      </c>
      <c r="P14">
        <v>9.4</v>
      </c>
      <c r="Q14">
        <v>1</v>
      </c>
    </row>
    <row r="15" spans="1:17" x14ac:dyDescent="0.35">
      <c r="B15">
        <v>1970</v>
      </c>
      <c r="C15">
        <v>1970</v>
      </c>
      <c r="D15" s="1" t="s">
        <v>57</v>
      </c>
      <c r="E15" s="1" t="s">
        <v>56</v>
      </c>
      <c r="F15" s="1" t="s">
        <v>53</v>
      </c>
      <c r="G15" s="1" t="s">
        <v>52</v>
      </c>
      <c r="H15">
        <v>79</v>
      </c>
      <c r="I15">
        <v>1437975</v>
      </c>
      <c r="J15">
        <v>5.5</v>
      </c>
      <c r="K15">
        <v>4.3</v>
      </c>
      <c r="L15">
        <v>6.8</v>
      </c>
      <c r="M15">
        <v>0.6</v>
      </c>
      <c r="N15">
        <v>7.1</v>
      </c>
      <c r="O15">
        <v>5.5</v>
      </c>
      <c r="P15">
        <v>9.1</v>
      </c>
      <c r="Q15">
        <v>0.9</v>
      </c>
    </row>
    <row r="16" spans="1:17" x14ac:dyDescent="0.35">
      <c r="B16">
        <v>1971</v>
      </c>
      <c r="C16">
        <v>1971</v>
      </c>
      <c r="D16" s="1" t="s">
        <v>57</v>
      </c>
      <c r="E16" s="1" t="s">
        <v>56</v>
      </c>
      <c r="F16" s="1" t="s">
        <v>53</v>
      </c>
      <c r="G16" s="1" t="s">
        <v>52</v>
      </c>
      <c r="H16">
        <v>98</v>
      </c>
      <c r="I16">
        <v>1382574</v>
      </c>
      <c r="J16">
        <v>7.1</v>
      </c>
      <c r="K16">
        <v>5.8</v>
      </c>
      <c r="L16">
        <v>8.6</v>
      </c>
      <c r="M16">
        <v>0.7</v>
      </c>
      <c r="N16">
        <v>8.4</v>
      </c>
      <c r="O16">
        <v>6.6</v>
      </c>
      <c r="P16">
        <v>10.6</v>
      </c>
      <c r="Q16">
        <v>1</v>
      </c>
    </row>
    <row r="17" spans="2:17" x14ac:dyDescent="0.35">
      <c r="B17">
        <v>1972</v>
      </c>
      <c r="C17">
        <v>1972</v>
      </c>
      <c r="D17" s="1" t="s">
        <v>57</v>
      </c>
      <c r="E17" s="1" t="s">
        <v>56</v>
      </c>
      <c r="F17" s="1" t="s">
        <v>53</v>
      </c>
      <c r="G17" s="1" t="s">
        <v>52</v>
      </c>
      <c r="H17">
        <v>94</v>
      </c>
      <c r="I17">
        <v>1474998</v>
      </c>
      <c r="J17">
        <v>6.4</v>
      </c>
      <c r="K17">
        <v>5.0999999999999996</v>
      </c>
      <c r="L17">
        <v>7.8</v>
      </c>
      <c r="M17">
        <v>0.7</v>
      </c>
      <c r="N17">
        <v>7.5</v>
      </c>
      <c r="O17">
        <v>5.8</v>
      </c>
      <c r="P17">
        <v>9.5</v>
      </c>
      <c r="Q17">
        <v>0.9</v>
      </c>
    </row>
    <row r="18" spans="2:17" x14ac:dyDescent="0.35">
      <c r="B18">
        <v>1973</v>
      </c>
      <c r="C18">
        <v>1973</v>
      </c>
      <c r="D18" s="1" t="s">
        <v>57</v>
      </c>
      <c r="E18" s="1" t="s">
        <v>56</v>
      </c>
      <c r="F18" s="1" t="s">
        <v>53</v>
      </c>
      <c r="G18" s="1" t="s">
        <v>52</v>
      </c>
      <c r="H18">
        <v>113</v>
      </c>
      <c r="I18">
        <v>1568705</v>
      </c>
      <c r="J18">
        <v>7.2</v>
      </c>
      <c r="K18">
        <v>5.9</v>
      </c>
      <c r="L18">
        <v>8.5</v>
      </c>
      <c r="M18">
        <v>0.7</v>
      </c>
      <c r="N18">
        <v>9.6999999999999993</v>
      </c>
      <c r="O18">
        <v>7.6</v>
      </c>
      <c r="P18">
        <v>11.8</v>
      </c>
      <c r="Q18">
        <v>1.1000000000000001</v>
      </c>
    </row>
    <row r="19" spans="2:17" x14ac:dyDescent="0.35">
      <c r="B19">
        <v>1974</v>
      </c>
      <c r="C19">
        <v>1974</v>
      </c>
      <c r="D19" s="1" t="s">
        <v>57</v>
      </c>
      <c r="E19" s="1" t="s">
        <v>56</v>
      </c>
      <c r="F19" s="1" t="s">
        <v>53</v>
      </c>
      <c r="G19" s="1" t="s">
        <v>52</v>
      </c>
      <c r="H19">
        <v>106</v>
      </c>
      <c r="I19">
        <v>1668639</v>
      </c>
      <c r="J19">
        <v>6.4</v>
      </c>
      <c r="K19">
        <v>5.0999999999999996</v>
      </c>
      <c r="L19">
        <v>7.6</v>
      </c>
      <c r="M19">
        <v>0.6</v>
      </c>
      <c r="N19">
        <v>7.1</v>
      </c>
      <c r="O19">
        <v>5.6</v>
      </c>
      <c r="P19">
        <v>8.6</v>
      </c>
      <c r="Q19">
        <v>0.8</v>
      </c>
    </row>
    <row r="20" spans="2:17" x14ac:dyDescent="0.35">
      <c r="B20">
        <v>1975</v>
      </c>
      <c r="C20">
        <v>1975</v>
      </c>
      <c r="D20" s="1" t="s">
        <v>57</v>
      </c>
      <c r="E20" s="1" t="s">
        <v>56</v>
      </c>
      <c r="F20" s="1" t="s">
        <v>53</v>
      </c>
      <c r="G20" s="1" t="s">
        <v>52</v>
      </c>
      <c r="H20">
        <v>127</v>
      </c>
      <c r="I20">
        <v>1814383</v>
      </c>
      <c r="J20">
        <v>7</v>
      </c>
      <c r="K20">
        <v>5.8</v>
      </c>
      <c r="L20">
        <v>8.1999999999999993</v>
      </c>
      <c r="M20">
        <v>0.6</v>
      </c>
      <c r="N20">
        <v>7.7</v>
      </c>
      <c r="O20">
        <v>6.2</v>
      </c>
      <c r="P20">
        <v>9.3000000000000007</v>
      </c>
      <c r="Q20">
        <v>0.8</v>
      </c>
    </row>
    <row r="21" spans="2:17" x14ac:dyDescent="0.35">
      <c r="B21">
        <v>1976</v>
      </c>
      <c r="C21">
        <v>1976</v>
      </c>
      <c r="D21" s="1" t="s">
        <v>57</v>
      </c>
      <c r="E21" s="1" t="s">
        <v>56</v>
      </c>
      <c r="F21" s="1" t="s">
        <v>53</v>
      </c>
      <c r="G21" s="1" t="s">
        <v>52</v>
      </c>
      <c r="H21">
        <v>101</v>
      </c>
      <c r="I21">
        <v>1939464</v>
      </c>
      <c r="J21">
        <v>5.2</v>
      </c>
      <c r="K21">
        <v>4.2</v>
      </c>
      <c r="L21">
        <v>6.2</v>
      </c>
      <c r="M21">
        <v>0.5</v>
      </c>
      <c r="N21">
        <v>5.7</v>
      </c>
      <c r="O21">
        <v>4.4000000000000004</v>
      </c>
      <c r="P21">
        <v>6.9</v>
      </c>
      <c r="Q21">
        <v>0.6</v>
      </c>
    </row>
    <row r="22" spans="2:17" x14ac:dyDescent="0.35">
      <c r="B22">
        <v>1977</v>
      </c>
      <c r="C22">
        <v>1977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126</v>
      </c>
      <c r="I22">
        <v>2060977</v>
      </c>
      <c r="J22">
        <v>6.1</v>
      </c>
      <c r="K22">
        <v>5</v>
      </c>
      <c r="L22">
        <v>7.2</v>
      </c>
      <c r="M22">
        <v>0.5</v>
      </c>
      <c r="N22">
        <v>7.1</v>
      </c>
      <c r="O22">
        <v>5.7</v>
      </c>
      <c r="P22">
        <v>8.5</v>
      </c>
      <c r="Q22">
        <v>0.7</v>
      </c>
    </row>
    <row r="23" spans="2:17" x14ac:dyDescent="0.35">
      <c r="B23">
        <v>1978</v>
      </c>
      <c r="C23">
        <v>1978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107</v>
      </c>
      <c r="I23">
        <v>2178543</v>
      </c>
      <c r="J23">
        <v>4.9000000000000004</v>
      </c>
      <c r="K23">
        <v>4</v>
      </c>
      <c r="L23">
        <v>5.8</v>
      </c>
      <c r="M23">
        <v>0.5</v>
      </c>
      <c r="N23">
        <v>5.8</v>
      </c>
      <c r="O23">
        <v>4.5</v>
      </c>
      <c r="P23">
        <v>7</v>
      </c>
      <c r="Q23">
        <v>0.6</v>
      </c>
    </row>
    <row r="24" spans="2:17" x14ac:dyDescent="0.35">
      <c r="B24">
        <v>1968</v>
      </c>
      <c r="C24">
        <v>1968</v>
      </c>
      <c r="D24" s="1" t="s">
        <v>57</v>
      </c>
      <c r="E24" s="1" t="s">
        <v>56</v>
      </c>
      <c r="F24" s="1" t="s">
        <v>49</v>
      </c>
      <c r="G24" s="1" t="s">
        <v>48</v>
      </c>
      <c r="H24">
        <v>5692</v>
      </c>
      <c r="I24">
        <v>89644634</v>
      </c>
      <c r="J24">
        <v>6.3</v>
      </c>
      <c r="K24">
        <v>6.2</v>
      </c>
      <c r="L24">
        <v>6.5</v>
      </c>
      <c r="M24">
        <v>0.1</v>
      </c>
      <c r="N24">
        <v>7.1</v>
      </c>
      <c r="O24">
        <v>6.9</v>
      </c>
      <c r="P24">
        <v>7.3</v>
      </c>
      <c r="Q24">
        <v>0.1</v>
      </c>
    </row>
    <row r="25" spans="2:17" x14ac:dyDescent="0.35">
      <c r="B25">
        <v>1969</v>
      </c>
      <c r="C25">
        <v>1969</v>
      </c>
      <c r="D25" s="1" t="s">
        <v>57</v>
      </c>
      <c r="E25" s="1" t="s">
        <v>56</v>
      </c>
      <c r="F25" s="1" t="s">
        <v>49</v>
      </c>
      <c r="G25" s="1" t="s">
        <v>48</v>
      </c>
      <c r="H25">
        <v>6152</v>
      </c>
      <c r="I25">
        <v>90521384</v>
      </c>
      <c r="J25">
        <v>6.8</v>
      </c>
      <c r="K25">
        <v>6.6</v>
      </c>
      <c r="L25">
        <v>7</v>
      </c>
      <c r="M25">
        <v>0.1</v>
      </c>
      <c r="N25">
        <v>7.6</v>
      </c>
      <c r="O25">
        <v>7.4</v>
      </c>
      <c r="P25">
        <v>7.8</v>
      </c>
      <c r="Q25">
        <v>0.1</v>
      </c>
    </row>
    <row r="26" spans="2:17" x14ac:dyDescent="0.35">
      <c r="B26">
        <v>1970</v>
      </c>
      <c r="C26">
        <v>1970</v>
      </c>
      <c r="D26" s="1" t="s">
        <v>57</v>
      </c>
      <c r="E26" s="1" t="s">
        <v>56</v>
      </c>
      <c r="F26" s="1" t="s">
        <v>49</v>
      </c>
      <c r="G26" s="1" t="s">
        <v>48</v>
      </c>
      <c r="H26">
        <v>6468</v>
      </c>
      <c r="I26">
        <v>91104425</v>
      </c>
      <c r="J26">
        <v>7.1</v>
      </c>
      <c r="K26">
        <v>6.9</v>
      </c>
      <c r="L26">
        <v>7.3</v>
      </c>
      <c r="M26">
        <v>0.1</v>
      </c>
      <c r="N26">
        <v>7.9</v>
      </c>
      <c r="O26">
        <v>7.7</v>
      </c>
      <c r="P26">
        <v>8.1</v>
      </c>
      <c r="Q26">
        <v>0.1</v>
      </c>
    </row>
    <row r="27" spans="2:17" x14ac:dyDescent="0.35">
      <c r="B27">
        <v>1971</v>
      </c>
      <c r="C27">
        <v>1971</v>
      </c>
      <c r="D27" s="1" t="s">
        <v>57</v>
      </c>
      <c r="E27" s="1" t="s">
        <v>56</v>
      </c>
      <c r="F27" s="1" t="s">
        <v>49</v>
      </c>
      <c r="G27" s="1" t="s">
        <v>48</v>
      </c>
      <c r="H27">
        <v>6775</v>
      </c>
      <c r="I27">
        <v>92531588</v>
      </c>
      <c r="J27">
        <v>7.3</v>
      </c>
      <c r="K27">
        <v>7.1</v>
      </c>
      <c r="L27">
        <v>7.5</v>
      </c>
      <c r="M27">
        <v>0.1</v>
      </c>
      <c r="N27">
        <v>8.1</v>
      </c>
      <c r="O27">
        <v>7.9</v>
      </c>
      <c r="P27">
        <v>8.3000000000000007</v>
      </c>
      <c r="Q27">
        <v>0.1</v>
      </c>
    </row>
    <row r="28" spans="2:17" x14ac:dyDescent="0.35">
      <c r="B28">
        <v>1972</v>
      </c>
      <c r="C28">
        <v>1972</v>
      </c>
      <c r="D28" s="1" t="s">
        <v>57</v>
      </c>
      <c r="E28" s="1" t="s">
        <v>56</v>
      </c>
      <c r="F28" s="1" t="s">
        <v>49</v>
      </c>
      <c r="G28" s="1" t="s">
        <v>48</v>
      </c>
      <c r="H28">
        <v>6788</v>
      </c>
      <c r="I28">
        <v>93428911</v>
      </c>
      <c r="J28">
        <v>7.3</v>
      </c>
      <c r="K28">
        <v>7.1</v>
      </c>
      <c r="L28">
        <v>7.4</v>
      </c>
      <c r="M28">
        <v>0.1</v>
      </c>
      <c r="N28">
        <v>8</v>
      </c>
      <c r="O28">
        <v>7.8</v>
      </c>
      <c r="P28">
        <v>8.1</v>
      </c>
      <c r="Q28">
        <v>0.1</v>
      </c>
    </row>
    <row r="29" spans="2:17" x14ac:dyDescent="0.35">
      <c r="B29">
        <v>1973</v>
      </c>
      <c r="C29">
        <v>1973</v>
      </c>
      <c r="D29" s="1" t="s">
        <v>57</v>
      </c>
      <c r="E29" s="1" t="s">
        <v>56</v>
      </c>
      <c r="F29" s="1" t="s">
        <v>49</v>
      </c>
      <c r="G29" s="1" t="s">
        <v>48</v>
      </c>
      <c r="H29">
        <v>6589</v>
      </c>
      <c r="I29">
        <v>94249159</v>
      </c>
      <c r="J29">
        <v>7</v>
      </c>
      <c r="K29">
        <v>6.8</v>
      </c>
      <c r="L29">
        <v>7.2</v>
      </c>
      <c r="M29">
        <v>0.1</v>
      </c>
      <c r="N29">
        <v>7.6</v>
      </c>
      <c r="O29">
        <v>7.4</v>
      </c>
      <c r="P29">
        <v>7.8</v>
      </c>
      <c r="Q29">
        <v>0.1</v>
      </c>
    </row>
    <row r="30" spans="2:17" x14ac:dyDescent="0.35">
      <c r="B30">
        <v>1974</v>
      </c>
      <c r="C30">
        <v>1974</v>
      </c>
      <c r="D30" s="1" t="s">
        <v>57</v>
      </c>
      <c r="E30" s="1" t="s">
        <v>56</v>
      </c>
      <c r="F30" s="1" t="s">
        <v>49</v>
      </c>
      <c r="G30" s="1" t="s">
        <v>48</v>
      </c>
      <c r="H30">
        <v>6660</v>
      </c>
      <c r="I30">
        <v>95039770</v>
      </c>
      <c r="J30">
        <v>7</v>
      </c>
      <c r="K30">
        <v>6.8</v>
      </c>
      <c r="L30">
        <v>7.2</v>
      </c>
      <c r="M30">
        <v>0.1</v>
      </c>
      <c r="N30">
        <v>7.6</v>
      </c>
      <c r="O30">
        <v>7.4</v>
      </c>
      <c r="P30">
        <v>7.8</v>
      </c>
      <c r="Q30">
        <v>0.1</v>
      </c>
    </row>
    <row r="31" spans="2:17" x14ac:dyDescent="0.35">
      <c r="B31">
        <v>1975</v>
      </c>
      <c r="C31">
        <v>1975</v>
      </c>
      <c r="D31" s="1" t="s">
        <v>57</v>
      </c>
      <c r="E31" s="1" t="s">
        <v>56</v>
      </c>
      <c r="F31" s="1" t="s">
        <v>49</v>
      </c>
      <c r="G31" s="1" t="s">
        <v>48</v>
      </c>
      <c r="H31">
        <v>6967</v>
      </c>
      <c r="I31">
        <v>95778798</v>
      </c>
      <c r="J31">
        <v>7.3</v>
      </c>
      <c r="K31">
        <v>7.1</v>
      </c>
      <c r="L31">
        <v>7.4</v>
      </c>
      <c r="M31">
        <v>0.1</v>
      </c>
      <c r="N31">
        <v>7.8</v>
      </c>
      <c r="O31">
        <v>7.7</v>
      </c>
      <c r="P31">
        <v>8</v>
      </c>
      <c r="Q31">
        <v>0.1</v>
      </c>
    </row>
    <row r="32" spans="2:17" x14ac:dyDescent="0.35">
      <c r="B32">
        <v>1976</v>
      </c>
      <c r="C32">
        <v>1976</v>
      </c>
      <c r="D32" s="1" t="s">
        <v>57</v>
      </c>
      <c r="E32" s="1" t="s">
        <v>56</v>
      </c>
      <c r="F32" s="1" t="s">
        <v>49</v>
      </c>
      <c r="G32" s="1" t="s">
        <v>48</v>
      </c>
      <c r="H32">
        <v>6858</v>
      </c>
      <c r="I32">
        <v>96588920</v>
      </c>
      <c r="J32">
        <v>7.1</v>
      </c>
      <c r="K32">
        <v>6.9</v>
      </c>
      <c r="L32">
        <v>7.3</v>
      </c>
      <c r="M32">
        <v>0.1</v>
      </c>
      <c r="N32">
        <v>7.5</v>
      </c>
      <c r="O32">
        <v>7.4</v>
      </c>
      <c r="P32">
        <v>7.7</v>
      </c>
      <c r="Q32">
        <v>0.1</v>
      </c>
    </row>
    <row r="33" spans="2:17" x14ac:dyDescent="0.35">
      <c r="B33">
        <v>1977</v>
      </c>
      <c r="C33">
        <v>1977</v>
      </c>
      <c r="D33" s="1" t="s">
        <v>57</v>
      </c>
      <c r="E33" s="1" t="s">
        <v>56</v>
      </c>
      <c r="F33" s="1" t="s">
        <v>49</v>
      </c>
      <c r="G33" s="1" t="s">
        <v>48</v>
      </c>
      <c r="H33">
        <v>7048</v>
      </c>
      <c r="I33">
        <v>97423903</v>
      </c>
      <c r="J33">
        <v>7.2</v>
      </c>
      <c r="K33">
        <v>7.1</v>
      </c>
      <c r="L33">
        <v>7.4</v>
      </c>
      <c r="M33">
        <v>0.1</v>
      </c>
      <c r="N33">
        <v>7.6</v>
      </c>
      <c r="O33">
        <v>7.4</v>
      </c>
      <c r="P33">
        <v>7.8</v>
      </c>
      <c r="Q33">
        <v>0.1</v>
      </c>
    </row>
    <row r="34" spans="2:17" x14ac:dyDescent="0.35">
      <c r="B34">
        <v>1978</v>
      </c>
      <c r="C34">
        <v>1978</v>
      </c>
      <c r="D34" s="1" t="s">
        <v>57</v>
      </c>
      <c r="E34" s="1" t="s">
        <v>56</v>
      </c>
      <c r="F34" s="1" t="s">
        <v>49</v>
      </c>
      <c r="G34" s="1" t="s">
        <v>48</v>
      </c>
      <c r="H34">
        <v>6631</v>
      </c>
      <c r="I34">
        <v>98305535</v>
      </c>
      <c r="J34">
        <v>6.7</v>
      </c>
      <c r="K34">
        <v>6.6</v>
      </c>
      <c r="L34">
        <v>6.9</v>
      </c>
      <c r="M34">
        <v>0.1</v>
      </c>
      <c r="N34">
        <v>7.1</v>
      </c>
      <c r="O34">
        <v>6.9</v>
      </c>
      <c r="P34">
        <v>7.3</v>
      </c>
      <c r="Q34">
        <v>0.1</v>
      </c>
    </row>
    <row r="35" spans="2:17" x14ac:dyDescent="0.35">
      <c r="B35">
        <v>1968</v>
      </c>
      <c r="C35">
        <v>1968</v>
      </c>
      <c r="D35" s="1" t="s">
        <v>51</v>
      </c>
      <c r="E35" s="1" t="s">
        <v>50</v>
      </c>
      <c r="F35" s="1" t="s">
        <v>55</v>
      </c>
      <c r="G35" s="1" t="s">
        <v>54</v>
      </c>
      <c r="H35">
        <v>722</v>
      </c>
      <c r="I35">
        <v>10507110</v>
      </c>
      <c r="J35">
        <v>6.9</v>
      </c>
      <c r="K35">
        <v>6.4</v>
      </c>
      <c r="L35">
        <v>7.4</v>
      </c>
      <c r="M35">
        <v>0.3</v>
      </c>
      <c r="N35">
        <v>9</v>
      </c>
      <c r="O35">
        <v>8.3000000000000007</v>
      </c>
      <c r="P35">
        <v>9.6999999999999993</v>
      </c>
      <c r="Q35">
        <v>0.4</v>
      </c>
    </row>
    <row r="36" spans="2:17" x14ac:dyDescent="0.35">
      <c r="B36">
        <v>1969</v>
      </c>
      <c r="C36">
        <v>1969</v>
      </c>
      <c r="D36" s="1" t="s">
        <v>51</v>
      </c>
      <c r="E36" s="1" t="s">
        <v>50</v>
      </c>
      <c r="F36" s="1" t="s">
        <v>55</v>
      </c>
      <c r="G36" s="1" t="s">
        <v>54</v>
      </c>
      <c r="H36">
        <v>804</v>
      </c>
      <c r="I36">
        <v>10657036</v>
      </c>
      <c r="J36">
        <v>7.5</v>
      </c>
      <c r="K36">
        <v>7</v>
      </c>
      <c r="L36">
        <v>8.1</v>
      </c>
      <c r="M36">
        <v>0.3</v>
      </c>
      <c r="N36">
        <v>9.8000000000000007</v>
      </c>
      <c r="O36">
        <v>9.1</v>
      </c>
      <c r="P36">
        <v>10.5</v>
      </c>
      <c r="Q36">
        <v>0.4</v>
      </c>
    </row>
    <row r="37" spans="2:17" x14ac:dyDescent="0.35">
      <c r="B37">
        <v>1970</v>
      </c>
      <c r="C37">
        <v>1970</v>
      </c>
      <c r="D37" s="1" t="s">
        <v>51</v>
      </c>
      <c r="E37" s="1" t="s">
        <v>50</v>
      </c>
      <c r="F37" s="1" t="s">
        <v>55</v>
      </c>
      <c r="G37" s="1" t="s">
        <v>54</v>
      </c>
      <c r="H37">
        <v>863</v>
      </c>
      <c r="I37">
        <v>10789102</v>
      </c>
      <c r="J37">
        <v>8</v>
      </c>
      <c r="K37">
        <v>7.5</v>
      </c>
      <c r="L37">
        <v>8.5</v>
      </c>
      <c r="M37">
        <v>0.3</v>
      </c>
      <c r="N37">
        <v>10</v>
      </c>
      <c r="O37">
        <v>9.3000000000000007</v>
      </c>
      <c r="P37">
        <v>10.7</v>
      </c>
      <c r="Q37">
        <v>0.4</v>
      </c>
    </row>
    <row r="38" spans="2:17" x14ac:dyDescent="0.35">
      <c r="B38">
        <v>1971</v>
      </c>
      <c r="C38">
        <v>1971</v>
      </c>
      <c r="D38" s="1" t="s">
        <v>51</v>
      </c>
      <c r="E38" s="1" t="s">
        <v>50</v>
      </c>
      <c r="F38" s="1" t="s">
        <v>55</v>
      </c>
      <c r="G38" s="1" t="s">
        <v>54</v>
      </c>
      <c r="H38">
        <v>861</v>
      </c>
      <c r="I38">
        <v>11046852</v>
      </c>
      <c r="J38">
        <v>7.8</v>
      </c>
      <c r="K38">
        <v>7.3</v>
      </c>
      <c r="L38">
        <v>8.3000000000000007</v>
      </c>
      <c r="M38">
        <v>0.3</v>
      </c>
      <c r="N38">
        <v>9.6999999999999993</v>
      </c>
      <c r="O38">
        <v>9</v>
      </c>
      <c r="P38">
        <v>10.4</v>
      </c>
      <c r="Q38">
        <v>0.4</v>
      </c>
    </row>
    <row r="39" spans="2:17" x14ac:dyDescent="0.35">
      <c r="B39">
        <v>1972</v>
      </c>
      <c r="C39">
        <v>1972</v>
      </c>
      <c r="D39" s="1" t="s">
        <v>51</v>
      </c>
      <c r="E39" s="1" t="s">
        <v>50</v>
      </c>
      <c r="F39" s="1" t="s">
        <v>55</v>
      </c>
      <c r="G39" s="1" t="s">
        <v>54</v>
      </c>
      <c r="H39">
        <v>1058</v>
      </c>
      <c r="I39">
        <v>11246249</v>
      </c>
      <c r="J39">
        <v>9.4</v>
      </c>
      <c r="K39">
        <v>8.8000000000000007</v>
      </c>
      <c r="L39">
        <v>10</v>
      </c>
      <c r="M39">
        <v>0.3</v>
      </c>
      <c r="N39">
        <v>11.1</v>
      </c>
      <c r="O39">
        <v>10.4</v>
      </c>
      <c r="P39">
        <v>11.8</v>
      </c>
      <c r="Q39">
        <v>0.4</v>
      </c>
    </row>
    <row r="40" spans="2:17" x14ac:dyDescent="0.35">
      <c r="B40">
        <v>1973</v>
      </c>
      <c r="C40">
        <v>1973</v>
      </c>
      <c r="D40" s="1" t="s">
        <v>51</v>
      </c>
      <c r="E40" s="1" t="s">
        <v>50</v>
      </c>
      <c r="F40" s="1" t="s">
        <v>55</v>
      </c>
      <c r="G40" s="1" t="s">
        <v>54</v>
      </c>
      <c r="H40">
        <v>1075</v>
      </c>
      <c r="I40">
        <v>11416730</v>
      </c>
      <c r="J40">
        <v>9.4</v>
      </c>
      <c r="K40">
        <v>8.9</v>
      </c>
      <c r="L40">
        <v>10</v>
      </c>
      <c r="M40">
        <v>0.3</v>
      </c>
      <c r="N40">
        <v>11.2</v>
      </c>
      <c r="O40">
        <v>10.5</v>
      </c>
      <c r="P40">
        <v>11.9</v>
      </c>
      <c r="Q40">
        <v>0.4</v>
      </c>
    </row>
    <row r="41" spans="2:17" x14ac:dyDescent="0.35">
      <c r="B41">
        <v>1974</v>
      </c>
      <c r="C41">
        <v>1974</v>
      </c>
      <c r="D41" s="1" t="s">
        <v>51</v>
      </c>
      <c r="E41" s="1" t="s">
        <v>50</v>
      </c>
      <c r="F41" s="1" t="s">
        <v>55</v>
      </c>
      <c r="G41" s="1" t="s">
        <v>54</v>
      </c>
      <c r="H41">
        <v>1120</v>
      </c>
      <c r="I41">
        <v>11587570</v>
      </c>
      <c r="J41">
        <v>9.6999999999999993</v>
      </c>
      <c r="K41">
        <v>9.1</v>
      </c>
      <c r="L41">
        <v>10.199999999999999</v>
      </c>
      <c r="M41">
        <v>0.3</v>
      </c>
      <c r="N41">
        <v>11.6</v>
      </c>
      <c r="O41">
        <v>10.9</v>
      </c>
      <c r="P41">
        <v>12.3</v>
      </c>
      <c r="Q41">
        <v>0.4</v>
      </c>
    </row>
    <row r="42" spans="2:17" x14ac:dyDescent="0.35">
      <c r="B42">
        <v>1975</v>
      </c>
      <c r="C42">
        <v>1975</v>
      </c>
      <c r="D42" s="1" t="s">
        <v>51</v>
      </c>
      <c r="E42" s="1" t="s">
        <v>50</v>
      </c>
      <c r="F42" s="1" t="s">
        <v>55</v>
      </c>
      <c r="G42" s="1" t="s">
        <v>54</v>
      </c>
      <c r="H42">
        <v>1165</v>
      </c>
      <c r="I42">
        <v>11749947</v>
      </c>
      <c r="J42">
        <v>9.9</v>
      </c>
      <c r="K42">
        <v>9.3000000000000007</v>
      </c>
      <c r="L42">
        <v>10.5</v>
      </c>
      <c r="M42">
        <v>0.3</v>
      </c>
      <c r="N42">
        <v>11.5</v>
      </c>
      <c r="O42">
        <v>10.8</v>
      </c>
      <c r="P42">
        <v>12.2</v>
      </c>
      <c r="Q42">
        <v>0.4</v>
      </c>
    </row>
    <row r="43" spans="2:17" x14ac:dyDescent="0.35">
      <c r="B43">
        <v>1976</v>
      </c>
      <c r="C43">
        <v>1976</v>
      </c>
      <c r="D43" s="1" t="s">
        <v>51</v>
      </c>
      <c r="E43" s="1" t="s">
        <v>50</v>
      </c>
      <c r="F43" s="1" t="s">
        <v>55</v>
      </c>
      <c r="G43" s="1" t="s">
        <v>54</v>
      </c>
      <c r="H43">
        <v>1234</v>
      </c>
      <c r="I43">
        <v>11924538</v>
      </c>
      <c r="J43">
        <v>10.3</v>
      </c>
      <c r="K43">
        <v>9.8000000000000007</v>
      </c>
      <c r="L43">
        <v>10.9</v>
      </c>
      <c r="M43">
        <v>0.3</v>
      </c>
      <c r="N43">
        <v>12.1</v>
      </c>
      <c r="O43">
        <v>11.4</v>
      </c>
      <c r="P43">
        <v>12.9</v>
      </c>
      <c r="Q43">
        <v>0.4</v>
      </c>
    </row>
    <row r="44" spans="2:17" x14ac:dyDescent="0.35">
      <c r="B44">
        <v>1977</v>
      </c>
      <c r="C44">
        <v>1977</v>
      </c>
      <c r="D44" s="1" t="s">
        <v>51</v>
      </c>
      <c r="E44" s="1" t="s">
        <v>50</v>
      </c>
      <c r="F44" s="1" t="s">
        <v>55</v>
      </c>
      <c r="G44" s="1" t="s">
        <v>54</v>
      </c>
      <c r="H44">
        <v>1275</v>
      </c>
      <c r="I44">
        <v>12096831</v>
      </c>
      <c r="J44">
        <v>10.5</v>
      </c>
      <c r="K44">
        <v>10</v>
      </c>
      <c r="L44">
        <v>11.1</v>
      </c>
      <c r="M44">
        <v>0.3</v>
      </c>
      <c r="N44">
        <v>11.8</v>
      </c>
      <c r="O44">
        <v>11.1</v>
      </c>
      <c r="P44">
        <v>12.5</v>
      </c>
      <c r="Q44">
        <v>0.4</v>
      </c>
    </row>
    <row r="45" spans="2:17" x14ac:dyDescent="0.35">
      <c r="B45">
        <v>1978</v>
      </c>
      <c r="C45">
        <v>1978</v>
      </c>
      <c r="D45" s="1" t="s">
        <v>51</v>
      </c>
      <c r="E45" s="1" t="s">
        <v>50</v>
      </c>
      <c r="F45" s="1" t="s">
        <v>55</v>
      </c>
      <c r="G45" s="1" t="s">
        <v>54</v>
      </c>
      <c r="H45">
        <v>1309</v>
      </c>
      <c r="I45">
        <v>12283018</v>
      </c>
      <c r="J45">
        <v>10.7</v>
      </c>
      <c r="K45">
        <v>10.1</v>
      </c>
      <c r="L45">
        <v>11.2</v>
      </c>
      <c r="M45">
        <v>0.3</v>
      </c>
      <c r="N45">
        <v>12</v>
      </c>
      <c r="O45">
        <v>11.3</v>
      </c>
      <c r="P45">
        <v>12.7</v>
      </c>
      <c r="Q45">
        <v>0.4</v>
      </c>
    </row>
    <row r="46" spans="2:17" x14ac:dyDescent="0.35">
      <c r="B46">
        <v>1968</v>
      </c>
      <c r="C46">
        <v>1968</v>
      </c>
      <c r="D46" s="1" t="s">
        <v>51</v>
      </c>
      <c r="E46" s="1" t="s">
        <v>50</v>
      </c>
      <c r="F46" s="1" t="s">
        <v>53</v>
      </c>
      <c r="G46" s="1" t="s">
        <v>52</v>
      </c>
      <c r="H46">
        <v>137</v>
      </c>
      <c r="I46">
        <v>1157510</v>
      </c>
      <c r="J46">
        <v>11.8</v>
      </c>
      <c r="K46">
        <v>9.9</v>
      </c>
      <c r="L46">
        <v>13.8</v>
      </c>
      <c r="M46">
        <v>1</v>
      </c>
      <c r="N46">
        <v>13.9</v>
      </c>
      <c r="O46">
        <v>11.4</v>
      </c>
      <c r="P46">
        <v>16.399999999999999</v>
      </c>
      <c r="Q46">
        <v>1.3</v>
      </c>
    </row>
    <row r="47" spans="2:17" x14ac:dyDescent="0.35">
      <c r="B47">
        <v>1969</v>
      </c>
      <c r="C47">
        <v>1969</v>
      </c>
      <c r="D47" s="1" t="s">
        <v>51</v>
      </c>
      <c r="E47" s="1" t="s">
        <v>50</v>
      </c>
      <c r="F47" s="1" t="s">
        <v>53</v>
      </c>
      <c r="G47" s="1" t="s">
        <v>52</v>
      </c>
      <c r="H47">
        <v>167</v>
      </c>
      <c r="I47">
        <v>1215820</v>
      </c>
      <c r="J47">
        <v>13.7</v>
      </c>
      <c r="K47">
        <v>11.7</v>
      </c>
      <c r="L47">
        <v>15.8</v>
      </c>
      <c r="M47">
        <v>1.1000000000000001</v>
      </c>
      <c r="N47">
        <v>17.399999999999999</v>
      </c>
      <c r="O47">
        <v>14.5</v>
      </c>
      <c r="P47">
        <v>20.3</v>
      </c>
      <c r="Q47">
        <v>1.5</v>
      </c>
    </row>
    <row r="48" spans="2:17" x14ac:dyDescent="0.35">
      <c r="B48">
        <v>1970</v>
      </c>
      <c r="C48">
        <v>1970</v>
      </c>
      <c r="D48" s="1" t="s">
        <v>51</v>
      </c>
      <c r="E48" s="1" t="s">
        <v>50</v>
      </c>
      <c r="F48" s="1" t="s">
        <v>53</v>
      </c>
      <c r="G48" s="1" t="s">
        <v>52</v>
      </c>
      <c r="H48">
        <v>175</v>
      </c>
      <c r="I48">
        <v>1441136</v>
      </c>
      <c r="J48">
        <v>12.1</v>
      </c>
      <c r="K48">
        <v>10.3</v>
      </c>
      <c r="L48">
        <v>13.9</v>
      </c>
      <c r="M48">
        <v>0.9</v>
      </c>
      <c r="N48">
        <v>14.1</v>
      </c>
      <c r="O48">
        <v>11.8</v>
      </c>
      <c r="P48">
        <v>16.3</v>
      </c>
      <c r="Q48">
        <v>1.2</v>
      </c>
    </row>
    <row r="49" spans="2:17" x14ac:dyDescent="0.35">
      <c r="B49">
        <v>1971</v>
      </c>
      <c r="C49">
        <v>1971</v>
      </c>
      <c r="D49" s="1" t="s">
        <v>51</v>
      </c>
      <c r="E49" s="1" t="s">
        <v>50</v>
      </c>
      <c r="F49" s="1" t="s">
        <v>53</v>
      </c>
      <c r="G49" s="1" t="s">
        <v>52</v>
      </c>
      <c r="H49">
        <v>197</v>
      </c>
      <c r="I49">
        <v>1359078</v>
      </c>
      <c r="J49">
        <v>14.5</v>
      </c>
      <c r="K49">
        <v>12.5</v>
      </c>
      <c r="L49">
        <v>16.5</v>
      </c>
      <c r="M49">
        <v>1</v>
      </c>
      <c r="N49">
        <v>16</v>
      </c>
      <c r="O49">
        <v>13.6</v>
      </c>
      <c r="P49">
        <v>18.399999999999999</v>
      </c>
      <c r="Q49">
        <v>1.2</v>
      </c>
    </row>
    <row r="50" spans="2:17" x14ac:dyDescent="0.35">
      <c r="B50">
        <v>1972</v>
      </c>
      <c r="C50">
        <v>1972</v>
      </c>
      <c r="D50" s="1" t="s">
        <v>51</v>
      </c>
      <c r="E50" s="1" t="s">
        <v>50</v>
      </c>
      <c r="F50" s="1" t="s">
        <v>53</v>
      </c>
      <c r="G50" s="1" t="s">
        <v>52</v>
      </c>
      <c r="H50">
        <v>234</v>
      </c>
      <c r="I50">
        <v>1435054</v>
      </c>
      <c r="J50">
        <v>16.3</v>
      </c>
      <c r="K50">
        <v>14.2</v>
      </c>
      <c r="L50">
        <v>18.399999999999999</v>
      </c>
      <c r="M50">
        <v>1.1000000000000001</v>
      </c>
      <c r="N50">
        <v>18.2</v>
      </c>
      <c r="O50">
        <v>15.6</v>
      </c>
      <c r="P50">
        <v>20.9</v>
      </c>
      <c r="Q50">
        <v>1.3</v>
      </c>
    </row>
    <row r="51" spans="2:17" x14ac:dyDescent="0.35">
      <c r="B51">
        <v>1973</v>
      </c>
      <c r="C51">
        <v>1973</v>
      </c>
      <c r="D51" s="1" t="s">
        <v>51</v>
      </c>
      <c r="E51" s="1" t="s">
        <v>50</v>
      </c>
      <c r="F51" s="1" t="s">
        <v>53</v>
      </c>
      <c r="G51" s="1" t="s">
        <v>52</v>
      </c>
      <c r="H51">
        <v>210</v>
      </c>
      <c r="I51">
        <v>1518095</v>
      </c>
      <c r="J51">
        <v>13.8</v>
      </c>
      <c r="K51">
        <v>12</v>
      </c>
      <c r="L51">
        <v>15.7</v>
      </c>
      <c r="M51">
        <v>1</v>
      </c>
      <c r="N51">
        <v>14.6</v>
      </c>
      <c r="O51">
        <v>12.4</v>
      </c>
      <c r="P51">
        <v>16.8</v>
      </c>
      <c r="Q51">
        <v>1.1000000000000001</v>
      </c>
    </row>
    <row r="52" spans="2:17" x14ac:dyDescent="0.35">
      <c r="B52">
        <v>1974</v>
      </c>
      <c r="C52">
        <v>1974</v>
      </c>
      <c r="D52" s="1" t="s">
        <v>51</v>
      </c>
      <c r="E52" s="1" t="s">
        <v>50</v>
      </c>
      <c r="F52" s="1" t="s">
        <v>53</v>
      </c>
      <c r="G52" s="1" t="s">
        <v>52</v>
      </c>
      <c r="H52">
        <v>212</v>
      </c>
      <c r="I52">
        <v>1606092</v>
      </c>
      <c r="J52">
        <v>13.2</v>
      </c>
      <c r="K52">
        <v>11.4</v>
      </c>
      <c r="L52">
        <v>15</v>
      </c>
      <c r="M52">
        <v>0.9</v>
      </c>
      <c r="N52">
        <v>15.6</v>
      </c>
      <c r="O52">
        <v>13.1</v>
      </c>
      <c r="P52">
        <v>18</v>
      </c>
      <c r="Q52">
        <v>1.3</v>
      </c>
    </row>
    <row r="53" spans="2:17" x14ac:dyDescent="0.35">
      <c r="B53">
        <v>1975</v>
      </c>
      <c r="C53">
        <v>1975</v>
      </c>
      <c r="D53" s="1" t="s">
        <v>51</v>
      </c>
      <c r="E53" s="1" t="s">
        <v>50</v>
      </c>
      <c r="F53" s="1" t="s">
        <v>53</v>
      </c>
      <c r="G53" s="1" t="s">
        <v>52</v>
      </c>
      <c r="H53">
        <v>251</v>
      </c>
      <c r="I53">
        <v>1739168</v>
      </c>
      <c r="J53">
        <v>14.4</v>
      </c>
      <c r="K53">
        <v>12.6</v>
      </c>
      <c r="L53">
        <v>16.2</v>
      </c>
      <c r="M53">
        <v>0.9</v>
      </c>
      <c r="N53">
        <v>15.5</v>
      </c>
      <c r="O53">
        <v>13.3</v>
      </c>
      <c r="P53">
        <v>17.7</v>
      </c>
      <c r="Q53">
        <v>1.1000000000000001</v>
      </c>
    </row>
    <row r="54" spans="2:17" x14ac:dyDescent="0.35">
      <c r="B54">
        <v>1976</v>
      </c>
      <c r="C54">
        <v>1976</v>
      </c>
      <c r="D54" s="1" t="s">
        <v>51</v>
      </c>
      <c r="E54" s="1" t="s">
        <v>50</v>
      </c>
      <c r="F54" s="1" t="s">
        <v>53</v>
      </c>
      <c r="G54" s="1" t="s">
        <v>52</v>
      </c>
      <c r="H54">
        <v>263</v>
      </c>
      <c r="I54">
        <v>1854861</v>
      </c>
      <c r="J54">
        <v>14.2</v>
      </c>
      <c r="K54">
        <v>12.5</v>
      </c>
      <c r="L54">
        <v>15.9</v>
      </c>
      <c r="M54">
        <v>0.9</v>
      </c>
      <c r="N54">
        <v>16</v>
      </c>
      <c r="O54">
        <v>13.7</v>
      </c>
      <c r="P54">
        <v>18.2</v>
      </c>
      <c r="Q54">
        <v>1.1000000000000001</v>
      </c>
    </row>
    <row r="55" spans="2:17" x14ac:dyDescent="0.35">
      <c r="B55">
        <v>1977</v>
      </c>
      <c r="C55">
        <v>1977</v>
      </c>
      <c r="D55" s="1" t="s">
        <v>51</v>
      </c>
      <c r="E55" s="1" t="s">
        <v>50</v>
      </c>
      <c r="F55" s="1" t="s">
        <v>53</v>
      </c>
      <c r="G55" s="1" t="s">
        <v>52</v>
      </c>
      <c r="H55">
        <v>303</v>
      </c>
      <c r="I55">
        <v>1962805</v>
      </c>
      <c r="J55">
        <v>15.4</v>
      </c>
      <c r="K55">
        <v>13.7</v>
      </c>
      <c r="L55">
        <v>17.2</v>
      </c>
      <c r="M55">
        <v>0.9</v>
      </c>
      <c r="N55">
        <v>16</v>
      </c>
      <c r="O55">
        <v>13.9</v>
      </c>
      <c r="P55">
        <v>18.100000000000001</v>
      </c>
      <c r="Q55">
        <v>1</v>
      </c>
    </row>
    <row r="56" spans="2:17" x14ac:dyDescent="0.35">
      <c r="B56">
        <v>1978</v>
      </c>
      <c r="C56">
        <v>1978</v>
      </c>
      <c r="D56" s="1" t="s">
        <v>51</v>
      </c>
      <c r="E56" s="1" t="s">
        <v>50</v>
      </c>
      <c r="F56" s="1" t="s">
        <v>53</v>
      </c>
      <c r="G56" s="1" t="s">
        <v>52</v>
      </c>
      <c r="H56">
        <v>260</v>
      </c>
      <c r="I56">
        <v>2076803</v>
      </c>
      <c r="J56">
        <v>12.5</v>
      </c>
      <c r="K56">
        <v>11</v>
      </c>
      <c r="L56">
        <v>14</v>
      </c>
      <c r="M56">
        <v>0.8</v>
      </c>
      <c r="N56">
        <v>13</v>
      </c>
      <c r="O56">
        <v>11.1</v>
      </c>
      <c r="P56">
        <v>14.8</v>
      </c>
      <c r="Q56">
        <v>0.9</v>
      </c>
    </row>
    <row r="57" spans="2:17" x14ac:dyDescent="0.35">
      <c r="B57">
        <v>1968</v>
      </c>
      <c r="C57">
        <v>1968</v>
      </c>
      <c r="D57" s="1" t="s">
        <v>51</v>
      </c>
      <c r="E57" s="1" t="s">
        <v>50</v>
      </c>
      <c r="F57" s="1" t="s">
        <v>49</v>
      </c>
      <c r="G57" s="1" t="s">
        <v>48</v>
      </c>
      <c r="H57">
        <v>14520</v>
      </c>
      <c r="I57">
        <v>85537706</v>
      </c>
      <c r="J57">
        <v>17</v>
      </c>
      <c r="K57">
        <v>16.7</v>
      </c>
      <c r="L57">
        <v>17.3</v>
      </c>
      <c r="M57">
        <v>0.1</v>
      </c>
      <c r="N57">
        <v>20.100000000000001</v>
      </c>
      <c r="O57">
        <v>19.8</v>
      </c>
      <c r="P57">
        <v>20.5</v>
      </c>
      <c r="Q57">
        <v>0.2</v>
      </c>
    </row>
    <row r="58" spans="2:17" x14ac:dyDescent="0.35">
      <c r="B58">
        <v>1969</v>
      </c>
      <c r="C58">
        <v>1969</v>
      </c>
      <c r="D58" s="1" t="s">
        <v>51</v>
      </c>
      <c r="E58" s="1" t="s">
        <v>50</v>
      </c>
      <c r="F58" s="1" t="s">
        <v>49</v>
      </c>
      <c r="G58" s="1" t="s">
        <v>48</v>
      </c>
      <c r="H58">
        <v>14886</v>
      </c>
      <c r="I58">
        <v>86229716</v>
      </c>
      <c r="J58">
        <v>17.3</v>
      </c>
      <c r="K58">
        <v>17</v>
      </c>
      <c r="L58">
        <v>17.5</v>
      </c>
      <c r="M58">
        <v>0.1</v>
      </c>
      <c r="N58">
        <v>20.3</v>
      </c>
      <c r="O58">
        <v>19.899999999999999</v>
      </c>
      <c r="P58">
        <v>20.6</v>
      </c>
      <c r="Q58">
        <v>0.2</v>
      </c>
    </row>
    <row r="59" spans="2:17" x14ac:dyDescent="0.35">
      <c r="B59">
        <v>1970</v>
      </c>
      <c r="C59">
        <v>1970</v>
      </c>
      <c r="D59" s="1" t="s">
        <v>51</v>
      </c>
      <c r="E59" s="1" t="s">
        <v>50</v>
      </c>
      <c r="F59" s="1" t="s">
        <v>49</v>
      </c>
      <c r="G59" s="1" t="s">
        <v>48</v>
      </c>
      <c r="H59">
        <v>15591</v>
      </c>
      <c r="I59">
        <v>86819417</v>
      </c>
      <c r="J59">
        <v>18</v>
      </c>
      <c r="K59">
        <v>17.7</v>
      </c>
      <c r="L59">
        <v>18.2</v>
      </c>
      <c r="M59">
        <v>0.1</v>
      </c>
      <c r="N59">
        <v>20.8</v>
      </c>
      <c r="O59">
        <v>20.5</v>
      </c>
      <c r="P59">
        <v>21.2</v>
      </c>
      <c r="Q59">
        <v>0.2</v>
      </c>
    </row>
    <row r="60" spans="2:17" x14ac:dyDescent="0.35">
      <c r="B60">
        <v>1971</v>
      </c>
      <c r="C60">
        <v>1971</v>
      </c>
      <c r="D60" s="1" t="s">
        <v>51</v>
      </c>
      <c r="E60" s="1" t="s">
        <v>50</v>
      </c>
      <c r="F60" s="1" t="s">
        <v>49</v>
      </c>
      <c r="G60" s="1" t="s">
        <v>48</v>
      </c>
      <c r="H60">
        <v>15802</v>
      </c>
      <c r="I60">
        <v>88313980</v>
      </c>
      <c r="J60">
        <v>17.899999999999999</v>
      </c>
      <c r="K60">
        <v>17.600000000000001</v>
      </c>
      <c r="L60">
        <v>18.2</v>
      </c>
      <c r="M60">
        <v>0.1</v>
      </c>
      <c r="N60">
        <v>20.7</v>
      </c>
      <c r="O60">
        <v>20.399999999999999</v>
      </c>
      <c r="P60">
        <v>21</v>
      </c>
      <c r="Q60">
        <v>0.2</v>
      </c>
    </row>
    <row r="61" spans="2:17" x14ac:dyDescent="0.35">
      <c r="B61">
        <v>1972</v>
      </c>
      <c r="C61">
        <v>1972</v>
      </c>
      <c r="D61" s="1" t="s">
        <v>51</v>
      </c>
      <c r="E61" s="1" t="s">
        <v>50</v>
      </c>
      <c r="F61" s="1" t="s">
        <v>49</v>
      </c>
      <c r="G61" s="1" t="s">
        <v>48</v>
      </c>
      <c r="H61">
        <v>16476</v>
      </c>
      <c r="I61">
        <v>89282624</v>
      </c>
      <c r="J61">
        <v>18.5</v>
      </c>
      <c r="K61">
        <v>18.2</v>
      </c>
      <c r="L61">
        <v>18.7</v>
      </c>
      <c r="M61">
        <v>0.1</v>
      </c>
      <c r="N61">
        <v>21.2</v>
      </c>
      <c r="O61">
        <v>20.8</v>
      </c>
      <c r="P61">
        <v>21.5</v>
      </c>
      <c r="Q61">
        <v>0.2</v>
      </c>
    </row>
    <row r="62" spans="2:17" x14ac:dyDescent="0.35">
      <c r="B62">
        <v>1973</v>
      </c>
      <c r="C62">
        <v>1973</v>
      </c>
      <c r="D62" s="1" t="s">
        <v>51</v>
      </c>
      <c r="E62" s="1" t="s">
        <v>50</v>
      </c>
      <c r="F62" s="1" t="s">
        <v>49</v>
      </c>
      <c r="G62" s="1" t="s">
        <v>48</v>
      </c>
      <c r="H62">
        <v>16823</v>
      </c>
      <c r="I62">
        <v>90033501</v>
      </c>
      <c r="J62">
        <v>18.7</v>
      </c>
      <c r="K62">
        <v>18.399999999999999</v>
      </c>
      <c r="L62">
        <v>19</v>
      </c>
      <c r="M62">
        <v>0.1</v>
      </c>
      <c r="N62">
        <v>21.1</v>
      </c>
      <c r="O62">
        <v>20.7</v>
      </c>
      <c r="P62">
        <v>21.4</v>
      </c>
      <c r="Q62">
        <v>0.2</v>
      </c>
    </row>
    <row r="63" spans="2:17" x14ac:dyDescent="0.35">
      <c r="B63">
        <v>1974</v>
      </c>
      <c r="C63">
        <v>1974</v>
      </c>
      <c r="D63" s="1" t="s">
        <v>51</v>
      </c>
      <c r="E63" s="1" t="s">
        <v>50</v>
      </c>
      <c r="F63" s="1" t="s">
        <v>49</v>
      </c>
      <c r="G63" s="1" t="s">
        <v>48</v>
      </c>
      <c r="H63">
        <v>17263</v>
      </c>
      <c r="I63">
        <v>90750452</v>
      </c>
      <c r="J63">
        <v>19</v>
      </c>
      <c r="K63">
        <v>18.7</v>
      </c>
      <c r="L63">
        <v>19.3</v>
      </c>
      <c r="M63">
        <v>0.1</v>
      </c>
      <c r="N63">
        <v>21.2</v>
      </c>
      <c r="O63">
        <v>20.9</v>
      </c>
      <c r="P63">
        <v>21.5</v>
      </c>
      <c r="Q63">
        <v>0.2</v>
      </c>
    </row>
    <row r="64" spans="2:17" x14ac:dyDescent="0.35">
      <c r="B64">
        <v>1975</v>
      </c>
      <c r="C64">
        <v>1975</v>
      </c>
      <c r="D64" s="1" t="s">
        <v>51</v>
      </c>
      <c r="E64" s="1" t="s">
        <v>50</v>
      </c>
      <c r="F64" s="1" t="s">
        <v>49</v>
      </c>
      <c r="G64" s="1" t="s">
        <v>48</v>
      </c>
      <c r="H64">
        <v>18206</v>
      </c>
      <c r="I64">
        <v>91387020</v>
      </c>
      <c r="J64">
        <v>19.899999999999999</v>
      </c>
      <c r="K64">
        <v>19.600000000000001</v>
      </c>
      <c r="L64">
        <v>20.2</v>
      </c>
      <c r="M64">
        <v>0.1</v>
      </c>
      <c r="N64">
        <v>21.9</v>
      </c>
      <c r="O64">
        <v>21.6</v>
      </c>
      <c r="P64">
        <v>22.2</v>
      </c>
      <c r="Q64">
        <v>0.2</v>
      </c>
    </row>
    <row r="65" spans="1:17" x14ac:dyDescent="0.35">
      <c r="B65">
        <v>1976</v>
      </c>
      <c r="C65">
        <v>1976</v>
      </c>
      <c r="D65" s="1" t="s">
        <v>51</v>
      </c>
      <c r="E65" s="1" t="s">
        <v>50</v>
      </c>
      <c r="F65" s="1" t="s">
        <v>49</v>
      </c>
      <c r="G65" s="1" t="s">
        <v>48</v>
      </c>
      <c r="H65">
        <v>17996</v>
      </c>
      <c r="I65">
        <v>92111037</v>
      </c>
      <c r="J65">
        <v>19.5</v>
      </c>
      <c r="K65">
        <v>19.3</v>
      </c>
      <c r="L65">
        <v>19.8</v>
      </c>
      <c r="M65">
        <v>0.1</v>
      </c>
      <c r="N65">
        <v>21.3</v>
      </c>
      <c r="O65">
        <v>21</v>
      </c>
      <c r="P65">
        <v>21.6</v>
      </c>
      <c r="Q65">
        <v>0.2</v>
      </c>
    </row>
    <row r="66" spans="1:17" x14ac:dyDescent="0.35">
      <c r="B66">
        <v>1977</v>
      </c>
      <c r="C66">
        <v>1977</v>
      </c>
      <c r="D66" s="1" t="s">
        <v>51</v>
      </c>
      <c r="E66" s="1" t="s">
        <v>50</v>
      </c>
      <c r="F66" s="1" t="s">
        <v>49</v>
      </c>
      <c r="G66" s="1" t="s">
        <v>48</v>
      </c>
      <c r="H66">
        <v>19531</v>
      </c>
      <c r="I66">
        <v>92847280</v>
      </c>
      <c r="J66">
        <v>21</v>
      </c>
      <c r="K66">
        <v>20.7</v>
      </c>
      <c r="L66">
        <v>21.3</v>
      </c>
      <c r="M66">
        <v>0.2</v>
      </c>
      <c r="N66">
        <v>22.5</v>
      </c>
      <c r="O66">
        <v>22.1</v>
      </c>
      <c r="P66">
        <v>22.8</v>
      </c>
      <c r="Q66">
        <v>0.2</v>
      </c>
    </row>
    <row r="67" spans="1:17" x14ac:dyDescent="0.35">
      <c r="B67">
        <v>1978</v>
      </c>
      <c r="C67">
        <v>1978</v>
      </c>
      <c r="D67" s="1" t="s">
        <v>51</v>
      </c>
      <c r="E67" s="1" t="s">
        <v>50</v>
      </c>
      <c r="F67" s="1" t="s">
        <v>49</v>
      </c>
      <c r="G67" s="1" t="s">
        <v>48</v>
      </c>
      <c r="H67">
        <v>18619</v>
      </c>
      <c r="I67">
        <v>93611573</v>
      </c>
      <c r="J67">
        <v>19.899999999999999</v>
      </c>
      <c r="K67">
        <v>19.600000000000001</v>
      </c>
      <c r="L67">
        <v>20.2</v>
      </c>
      <c r="M67">
        <v>0.1</v>
      </c>
      <c r="N67">
        <v>21.2</v>
      </c>
      <c r="O67">
        <v>20.9</v>
      </c>
      <c r="P67">
        <v>21.5</v>
      </c>
      <c r="Q67">
        <v>0.2</v>
      </c>
    </row>
    <row r="68" spans="1:17" x14ac:dyDescent="0.35">
      <c r="A68" s="1" t="s">
        <v>14</v>
      </c>
    </row>
    <row r="69" spans="1:17" x14ac:dyDescent="0.35">
      <c r="A69" s="1" t="s">
        <v>15</v>
      </c>
    </row>
    <row r="70" spans="1:17" x14ac:dyDescent="0.35">
      <c r="A70" s="1" t="s">
        <v>16</v>
      </c>
    </row>
    <row r="71" spans="1:17" x14ac:dyDescent="0.35">
      <c r="A71" s="1" t="s">
        <v>17</v>
      </c>
    </row>
    <row r="72" spans="1:17" x14ac:dyDescent="0.35">
      <c r="A72" s="1" t="s">
        <v>47</v>
      </c>
    </row>
    <row r="73" spans="1:17" x14ac:dyDescent="0.35">
      <c r="A73" s="1" t="s">
        <v>46</v>
      </c>
    </row>
    <row r="74" spans="1:17" x14ac:dyDescent="0.35">
      <c r="A74" s="1" t="s">
        <v>20</v>
      </c>
    </row>
    <row r="75" spans="1:17" x14ac:dyDescent="0.35">
      <c r="A75" s="1" t="s">
        <v>21</v>
      </c>
    </row>
    <row r="76" spans="1:17" x14ac:dyDescent="0.35">
      <c r="A76" s="1" t="s">
        <v>22</v>
      </c>
    </row>
    <row r="77" spans="1:17" x14ac:dyDescent="0.35">
      <c r="A77" s="1" t="s">
        <v>23</v>
      </c>
    </row>
    <row r="78" spans="1:17" x14ac:dyDescent="0.35">
      <c r="A78" s="1" t="s">
        <v>14</v>
      </c>
    </row>
    <row r="79" spans="1:17" x14ac:dyDescent="0.35">
      <c r="A79" s="1" t="s">
        <v>24</v>
      </c>
    </row>
    <row r="80" spans="1:17" x14ac:dyDescent="0.35">
      <c r="A80" s="1" t="s">
        <v>14</v>
      </c>
    </row>
    <row r="81" spans="1:1" x14ac:dyDescent="0.35">
      <c r="A81" s="1" t="s">
        <v>45</v>
      </c>
    </row>
    <row r="82" spans="1:1" x14ac:dyDescent="0.35">
      <c r="A82" s="1" t="s">
        <v>14</v>
      </c>
    </row>
    <row r="83" spans="1:1" x14ac:dyDescent="0.35">
      <c r="A83" s="1" t="s">
        <v>26</v>
      </c>
    </row>
    <row r="84" spans="1:1" x14ac:dyDescent="0.35">
      <c r="A84" s="1" t="s">
        <v>27</v>
      </c>
    </row>
    <row r="85" spans="1:1" x14ac:dyDescent="0.35">
      <c r="A85" s="1" t="s">
        <v>44</v>
      </c>
    </row>
    <row r="86" spans="1:1" x14ac:dyDescent="0.35">
      <c r="A86" s="1" t="s">
        <v>14</v>
      </c>
    </row>
    <row r="87" spans="1:1" x14ac:dyDescent="0.35">
      <c r="A87" s="1" t="s">
        <v>29</v>
      </c>
    </row>
    <row r="88" spans="1:1" x14ac:dyDescent="0.35">
      <c r="A88" s="1" t="s">
        <v>30</v>
      </c>
    </row>
    <row r="89" spans="1:1" x14ac:dyDescent="0.35">
      <c r="A89" s="1" t="s">
        <v>31</v>
      </c>
    </row>
    <row r="90" spans="1:1" x14ac:dyDescent="0.35">
      <c r="A90" s="1" t="s">
        <v>32</v>
      </c>
    </row>
    <row r="91" spans="1:1" x14ac:dyDescent="0.35">
      <c r="A91" s="1" t="s">
        <v>33</v>
      </c>
    </row>
    <row r="92" spans="1:1" x14ac:dyDescent="0.35">
      <c r="A92" s="1" t="s">
        <v>34</v>
      </c>
    </row>
    <row r="93" spans="1:1" x14ac:dyDescent="0.35">
      <c r="A93" s="1" t="s">
        <v>35</v>
      </c>
    </row>
    <row r="94" spans="1:1" x14ac:dyDescent="0.35">
      <c r="A94" s="1" t="s">
        <v>36</v>
      </c>
    </row>
    <row r="95" spans="1:1" x14ac:dyDescent="0.35">
      <c r="A95" s="1" t="s">
        <v>37</v>
      </c>
    </row>
    <row r="96" spans="1:1" x14ac:dyDescent="0.35">
      <c r="A96" s="1" t="s">
        <v>38</v>
      </c>
    </row>
    <row r="97" spans="1:1" x14ac:dyDescent="0.35">
      <c r="A97" s="1" t="s">
        <v>39</v>
      </c>
    </row>
    <row r="98" spans="1:1" x14ac:dyDescent="0.35">
      <c r="A98" s="1" t="s">
        <v>40</v>
      </c>
    </row>
    <row r="99" spans="1:1" x14ac:dyDescent="0.35">
      <c r="A99" s="1" t="s">
        <v>41</v>
      </c>
    </row>
    <row r="100" spans="1:1" x14ac:dyDescent="0.35">
      <c r="A100" s="1" t="s">
        <v>42</v>
      </c>
    </row>
    <row r="101" spans="1:1" x14ac:dyDescent="0.35">
      <c r="A101" s="1" t="s">
        <v>43</v>
      </c>
    </row>
  </sheetData>
  <autoFilter ref="A1:Q67" xr:uid="{00000000-0009-0000-0000-000001000000}">
    <sortState xmlns:xlrd2="http://schemas.microsoft.com/office/spreadsheetml/2017/richdata2" ref="A2:Q101">
      <sortCondition ref="E1:E67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workbookViewId="0">
      <selection activeCell="C21" sqref="C21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1979</v>
      </c>
      <c r="C2">
        <v>1979</v>
      </c>
      <c r="D2">
        <v>27206</v>
      </c>
      <c r="E2">
        <v>224635398</v>
      </c>
      <c r="F2">
        <v>12.1</v>
      </c>
      <c r="G2">
        <v>12</v>
      </c>
      <c r="H2">
        <v>12.3</v>
      </c>
      <c r="I2">
        <v>0.1</v>
      </c>
      <c r="J2">
        <v>12.6</v>
      </c>
      <c r="K2">
        <v>12.4</v>
      </c>
      <c r="L2">
        <v>12.7</v>
      </c>
      <c r="M2">
        <v>0.1</v>
      </c>
    </row>
    <row r="3" spans="1:13" x14ac:dyDescent="0.35">
      <c r="B3">
        <v>1980</v>
      </c>
      <c r="C3">
        <v>1980</v>
      </c>
      <c r="D3">
        <v>26869</v>
      </c>
      <c r="E3">
        <v>226624371</v>
      </c>
      <c r="F3">
        <v>11.9</v>
      </c>
      <c r="G3">
        <v>11.7</v>
      </c>
      <c r="H3">
        <v>12</v>
      </c>
      <c r="I3">
        <v>0.1</v>
      </c>
      <c r="J3">
        <v>12.2</v>
      </c>
      <c r="K3">
        <v>12.1</v>
      </c>
      <c r="L3">
        <v>12.4</v>
      </c>
      <c r="M3">
        <v>0.1</v>
      </c>
    </row>
    <row r="4" spans="1:13" x14ac:dyDescent="0.35">
      <c r="B4">
        <v>1981</v>
      </c>
      <c r="C4">
        <v>1981</v>
      </c>
      <c r="D4">
        <v>27596</v>
      </c>
      <c r="E4">
        <v>229487512</v>
      </c>
      <c r="F4">
        <v>12</v>
      </c>
      <c r="G4">
        <v>11.9</v>
      </c>
      <c r="H4">
        <v>12.2</v>
      </c>
      <c r="I4">
        <v>0.1</v>
      </c>
      <c r="J4">
        <v>12.3</v>
      </c>
      <c r="K4">
        <v>12.2</v>
      </c>
      <c r="L4">
        <v>12.5</v>
      </c>
      <c r="M4">
        <v>0.1</v>
      </c>
    </row>
    <row r="5" spans="1:13" x14ac:dyDescent="0.35">
      <c r="B5">
        <v>1982</v>
      </c>
      <c r="C5">
        <v>1982</v>
      </c>
      <c r="D5">
        <v>28242</v>
      </c>
      <c r="E5">
        <v>231701425</v>
      </c>
      <c r="F5">
        <v>12.2</v>
      </c>
      <c r="G5">
        <v>12</v>
      </c>
      <c r="H5">
        <v>12.3</v>
      </c>
      <c r="I5">
        <v>0.1</v>
      </c>
      <c r="J5">
        <v>12.5</v>
      </c>
      <c r="K5">
        <v>12.3</v>
      </c>
      <c r="L5">
        <v>12.6</v>
      </c>
      <c r="M5">
        <v>0.1</v>
      </c>
    </row>
    <row r="6" spans="1:13" x14ac:dyDescent="0.35">
      <c r="B6">
        <v>1983</v>
      </c>
      <c r="C6">
        <v>1983</v>
      </c>
      <c r="D6">
        <v>28295</v>
      </c>
      <c r="E6">
        <v>233781743</v>
      </c>
      <c r="F6">
        <v>12.1</v>
      </c>
      <c r="G6">
        <v>12</v>
      </c>
      <c r="H6">
        <v>12.2</v>
      </c>
      <c r="I6">
        <v>0.1</v>
      </c>
      <c r="J6">
        <v>12.4</v>
      </c>
      <c r="K6">
        <v>12.2</v>
      </c>
      <c r="L6">
        <v>12.5</v>
      </c>
      <c r="M6">
        <v>0.1</v>
      </c>
    </row>
    <row r="7" spans="1:13" x14ac:dyDescent="0.35">
      <c r="B7">
        <v>1984</v>
      </c>
      <c r="C7">
        <v>1984</v>
      </c>
      <c r="D7">
        <v>29286</v>
      </c>
      <c r="E7">
        <v>235922142</v>
      </c>
      <c r="F7">
        <v>12.4</v>
      </c>
      <c r="G7">
        <v>12.3</v>
      </c>
      <c r="H7">
        <v>12.6</v>
      </c>
      <c r="I7">
        <v>0.1</v>
      </c>
      <c r="J7">
        <v>12.6</v>
      </c>
      <c r="K7">
        <v>12.5</v>
      </c>
      <c r="L7">
        <v>12.8</v>
      </c>
      <c r="M7">
        <v>0.1</v>
      </c>
    </row>
    <row r="8" spans="1:13" x14ac:dyDescent="0.35">
      <c r="B8">
        <v>1985</v>
      </c>
      <c r="C8">
        <v>1985</v>
      </c>
      <c r="D8">
        <v>29453</v>
      </c>
      <c r="E8">
        <v>238005715</v>
      </c>
      <c r="F8">
        <v>12.4</v>
      </c>
      <c r="G8">
        <v>12.2</v>
      </c>
      <c r="H8">
        <v>12.5</v>
      </c>
      <c r="I8">
        <v>0.1</v>
      </c>
      <c r="J8">
        <v>12.5</v>
      </c>
      <c r="K8">
        <v>12.4</v>
      </c>
      <c r="L8">
        <v>12.7</v>
      </c>
      <c r="M8">
        <v>0.1</v>
      </c>
    </row>
    <row r="9" spans="1:13" x14ac:dyDescent="0.35">
      <c r="B9">
        <v>1986</v>
      </c>
      <c r="C9">
        <v>1986</v>
      </c>
      <c r="D9">
        <v>30904</v>
      </c>
      <c r="E9">
        <v>240189882</v>
      </c>
      <c r="F9">
        <v>12.9</v>
      </c>
      <c r="G9">
        <v>12.7</v>
      </c>
      <c r="H9">
        <v>13</v>
      </c>
      <c r="I9">
        <v>0.1</v>
      </c>
      <c r="J9">
        <v>13</v>
      </c>
      <c r="K9">
        <v>12.9</v>
      </c>
      <c r="L9">
        <v>13.2</v>
      </c>
      <c r="M9">
        <v>0.1</v>
      </c>
    </row>
    <row r="10" spans="1:13" x14ac:dyDescent="0.35">
      <c r="B10">
        <v>1987</v>
      </c>
      <c r="C10">
        <v>1987</v>
      </c>
      <c r="D10">
        <v>30796</v>
      </c>
      <c r="E10">
        <v>242395034</v>
      </c>
      <c r="F10">
        <v>12.7</v>
      </c>
      <c r="G10">
        <v>12.6</v>
      </c>
      <c r="H10">
        <v>12.8</v>
      </c>
      <c r="I10">
        <v>0.1</v>
      </c>
      <c r="J10">
        <v>12.8</v>
      </c>
      <c r="K10">
        <v>12.7</v>
      </c>
      <c r="L10">
        <v>13</v>
      </c>
      <c r="M10">
        <v>0.1</v>
      </c>
    </row>
    <row r="11" spans="1:13" x14ac:dyDescent="0.35">
      <c r="B11">
        <v>1988</v>
      </c>
      <c r="C11">
        <v>1988</v>
      </c>
      <c r="D11">
        <v>30407</v>
      </c>
      <c r="E11">
        <v>244651961</v>
      </c>
      <c r="F11">
        <v>12.4</v>
      </c>
      <c r="G11">
        <v>12.3</v>
      </c>
      <c r="H11">
        <v>12.6</v>
      </c>
      <c r="I11">
        <v>0.1</v>
      </c>
      <c r="J11">
        <v>12.5</v>
      </c>
      <c r="K11">
        <v>12.3</v>
      </c>
      <c r="L11">
        <v>12.6</v>
      </c>
      <c r="M11">
        <v>0.1</v>
      </c>
    </row>
    <row r="12" spans="1:13" x14ac:dyDescent="0.35">
      <c r="B12">
        <v>1989</v>
      </c>
      <c r="C12">
        <v>1989</v>
      </c>
      <c r="D12">
        <v>30232</v>
      </c>
      <c r="E12">
        <v>247001762</v>
      </c>
      <c r="F12">
        <v>12.2</v>
      </c>
      <c r="G12">
        <v>12.1</v>
      </c>
      <c r="H12">
        <v>12.4</v>
      </c>
      <c r="I12">
        <v>0.1</v>
      </c>
      <c r="J12">
        <v>12.3</v>
      </c>
      <c r="K12">
        <v>12.2</v>
      </c>
      <c r="L12">
        <v>12.5</v>
      </c>
      <c r="M12">
        <v>0.1</v>
      </c>
    </row>
    <row r="13" spans="1:13" x14ac:dyDescent="0.35">
      <c r="B13">
        <v>1990</v>
      </c>
      <c r="C13">
        <v>1990</v>
      </c>
      <c r="D13">
        <v>30906</v>
      </c>
      <c r="E13">
        <v>248922111</v>
      </c>
      <c r="F13">
        <v>12.4</v>
      </c>
      <c r="G13">
        <v>12.3</v>
      </c>
      <c r="H13">
        <v>12.6</v>
      </c>
      <c r="I13">
        <v>0.1</v>
      </c>
      <c r="J13">
        <v>12.5</v>
      </c>
      <c r="K13">
        <v>12.4</v>
      </c>
      <c r="L13">
        <v>12.7</v>
      </c>
      <c r="M13">
        <v>0.1</v>
      </c>
    </row>
    <row r="14" spans="1:13" x14ac:dyDescent="0.35">
      <c r="B14">
        <v>1991</v>
      </c>
      <c r="C14">
        <v>1991</v>
      </c>
      <c r="D14">
        <v>30810</v>
      </c>
      <c r="E14">
        <v>253088068</v>
      </c>
      <c r="F14">
        <v>12.2</v>
      </c>
      <c r="G14">
        <v>12</v>
      </c>
      <c r="H14">
        <v>12.3</v>
      </c>
      <c r="I14">
        <v>0.1</v>
      </c>
      <c r="J14">
        <v>12.3</v>
      </c>
      <c r="K14">
        <v>12.2</v>
      </c>
      <c r="L14">
        <v>12.4</v>
      </c>
      <c r="M14">
        <v>0.1</v>
      </c>
    </row>
    <row r="15" spans="1:13" x14ac:dyDescent="0.35">
      <c r="B15">
        <v>1992</v>
      </c>
      <c r="C15">
        <v>1992</v>
      </c>
      <c r="D15">
        <v>30484</v>
      </c>
      <c r="E15">
        <v>256606463</v>
      </c>
      <c r="F15">
        <v>11.9</v>
      </c>
      <c r="G15">
        <v>11.7</v>
      </c>
      <c r="H15">
        <v>12</v>
      </c>
      <c r="I15">
        <v>0.1</v>
      </c>
      <c r="J15">
        <v>12</v>
      </c>
      <c r="K15">
        <v>11.9</v>
      </c>
      <c r="L15">
        <v>12.1</v>
      </c>
      <c r="M15">
        <v>0.1</v>
      </c>
    </row>
    <row r="16" spans="1:13" x14ac:dyDescent="0.35">
      <c r="B16">
        <v>1993</v>
      </c>
      <c r="C16">
        <v>1993</v>
      </c>
      <c r="D16">
        <v>31102</v>
      </c>
      <c r="E16">
        <v>260024637</v>
      </c>
      <c r="F16">
        <v>12</v>
      </c>
      <c r="G16">
        <v>11.8</v>
      </c>
      <c r="H16">
        <v>12.1</v>
      </c>
      <c r="I16">
        <v>0.1</v>
      </c>
      <c r="J16">
        <v>12.1</v>
      </c>
      <c r="K16">
        <v>11.9</v>
      </c>
      <c r="L16">
        <v>12.2</v>
      </c>
      <c r="M16">
        <v>0.1</v>
      </c>
    </row>
    <row r="17" spans="1:13" x14ac:dyDescent="0.35">
      <c r="B17">
        <v>1994</v>
      </c>
      <c r="C17">
        <v>1994</v>
      </c>
      <c r="D17">
        <v>31142</v>
      </c>
      <c r="E17">
        <v>263241475</v>
      </c>
      <c r="F17">
        <v>11.8</v>
      </c>
      <c r="G17">
        <v>11.7</v>
      </c>
      <c r="H17">
        <v>12</v>
      </c>
      <c r="I17">
        <v>0.1</v>
      </c>
      <c r="J17">
        <v>11.9</v>
      </c>
      <c r="K17">
        <v>11.8</v>
      </c>
      <c r="L17">
        <v>12</v>
      </c>
      <c r="M17">
        <v>0.1</v>
      </c>
    </row>
    <row r="18" spans="1:13" x14ac:dyDescent="0.35">
      <c r="B18">
        <v>1995</v>
      </c>
      <c r="C18">
        <v>1995</v>
      </c>
      <c r="D18">
        <v>31284</v>
      </c>
      <c r="E18">
        <v>266386596</v>
      </c>
      <c r="F18">
        <v>11.7</v>
      </c>
      <c r="G18">
        <v>11.6</v>
      </c>
      <c r="H18">
        <v>11.9</v>
      </c>
      <c r="I18">
        <v>0.1</v>
      </c>
      <c r="J18">
        <v>11.8</v>
      </c>
      <c r="K18">
        <v>11.7</v>
      </c>
      <c r="L18">
        <v>11.9</v>
      </c>
      <c r="M18">
        <v>0.1</v>
      </c>
    </row>
    <row r="19" spans="1:13" x14ac:dyDescent="0.35">
      <c r="B19">
        <v>1996</v>
      </c>
      <c r="C19">
        <v>1996</v>
      </c>
      <c r="D19">
        <v>30903</v>
      </c>
      <c r="E19">
        <v>269540779</v>
      </c>
      <c r="F19">
        <v>11.5</v>
      </c>
      <c r="G19">
        <v>11.3</v>
      </c>
      <c r="H19">
        <v>11.6</v>
      </c>
      <c r="I19">
        <v>0.1</v>
      </c>
      <c r="J19">
        <v>11.5</v>
      </c>
      <c r="K19">
        <v>11.4</v>
      </c>
      <c r="L19">
        <v>11.7</v>
      </c>
      <c r="M19">
        <v>0.1</v>
      </c>
    </row>
    <row r="20" spans="1:13" x14ac:dyDescent="0.35">
      <c r="B20">
        <v>1997</v>
      </c>
      <c r="C20">
        <v>1997</v>
      </c>
      <c r="D20">
        <v>30535</v>
      </c>
      <c r="E20">
        <v>272776678</v>
      </c>
      <c r="F20">
        <v>11.2</v>
      </c>
      <c r="G20">
        <v>11.1</v>
      </c>
      <c r="H20">
        <v>11.3</v>
      </c>
      <c r="I20">
        <v>0.1</v>
      </c>
      <c r="J20">
        <v>11.2</v>
      </c>
      <c r="K20">
        <v>11.1</v>
      </c>
      <c r="L20">
        <v>11.4</v>
      </c>
      <c r="M20">
        <v>0.1</v>
      </c>
    </row>
    <row r="21" spans="1:13" x14ac:dyDescent="0.35">
      <c r="B21">
        <v>1998</v>
      </c>
      <c r="C21">
        <v>1998</v>
      </c>
      <c r="D21">
        <v>30575</v>
      </c>
      <c r="E21">
        <v>276032848</v>
      </c>
      <c r="F21">
        <v>11.1</v>
      </c>
      <c r="G21">
        <v>11</v>
      </c>
      <c r="H21">
        <v>11.2</v>
      </c>
      <c r="I21">
        <v>0.1</v>
      </c>
      <c r="J21">
        <v>11.1</v>
      </c>
      <c r="K21">
        <v>11</v>
      </c>
      <c r="L21">
        <v>11.2</v>
      </c>
      <c r="M21">
        <v>0.1</v>
      </c>
    </row>
    <row r="22" spans="1:13" x14ac:dyDescent="0.35">
      <c r="A22" s="1" t="s">
        <v>13</v>
      </c>
      <c r="D22">
        <v>597027</v>
      </c>
      <c r="E22">
        <v>4961016600</v>
      </c>
      <c r="F22">
        <v>12</v>
      </c>
      <c r="G22">
        <v>12</v>
      </c>
      <c r="H22">
        <v>12.1</v>
      </c>
      <c r="I22">
        <v>0</v>
      </c>
      <c r="J22">
        <v>12.2</v>
      </c>
      <c r="K22">
        <v>12.2</v>
      </c>
      <c r="L22">
        <v>12.2</v>
      </c>
      <c r="M22">
        <v>0</v>
      </c>
    </row>
    <row r="23" spans="1:13" x14ac:dyDescent="0.35">
      <c r="A23" s="1" t="s">
        <v>14</v>
      </c>
    </row>
    <row r="24" spans="1:13" x14ac:dyDescent="0.35">
      <c r="A24" s="1" t="s">
        <v>74</v>
      </c>
    </row>
    <row r="25" spans="1:13" x14ac:dyDescent="0.35">
      <c r="A25" s="1" t="s">
        <v>16</v>
      </c>
    </row>
    <row r="26" spans="1:13" x14ac:dyDescent="0.35">
      <c r="A26" s="1" t="s">
        <v>73</v>
      </c>
    </row>
    <row r="27" spans="1:13" x14ac:dyDescent="0.35">
      <c r="A27" s="1" t="s">
        <v>18</v>
      </c>
    </row>
    <row r="28" spans="1:13" x14ac:dyDescent="0.35">
      <c r="A28" s="1" t="s">
        <v>19</v>
      </c>
    </row>
    <row r="29" spans="1:13" x14ac:dyDescent="0.35">
      <c r="A29" s="1" t="s">
        <v>20</v>
      </c>
    </row>
    <row r="30" spans="1:13" x14ac:dyDescent="0.35">
      <c r="A30" s="1" t="s">
        <v>21</v>
      </c>
    </row>
    <row r="31" spans="1:13" x14ac:dyDescent="0.35">
      <c r="A31" s="1" t="s">
        <v>22</v>
      </c>
    </row>
    <row r="32" spans="1:13" x14ac:dyDescent="0.35">
      <c r="A32" s="1" t="s">
        <v>23</v>
      </c>
    </row>
    <row r="33" spans="1:1" x14ac:dyDescent="0.35">
      <c r="A33" s="1" t="s">
        <v>14</v>
      </c>
    </row>
    <row r="34" spans="1:1" x14ac:dyDescent="0.35">
      <c r="A34" s="1" t="s">
        <v>24</v>
      </c>
    </row>
    <row r="35" spans="1:1" x14ac:dyDescent="0.35">
      <c r="A35" s="1" t="s">
        <v>14</v>
      </c>
    </row>
    <row r="36" spans="1:1" x14ac:dyDescent="0.35">
      <c r="A36" s="1" t="s">
        <v>72</v>
      </c>
    </row>
    <row r="37" spans="1:1" x14ac:dyDescent="0.35">
      <c r="A37" s="1" t="s">
        <v>14</v>
      </c>
    </row>
    <row r="38" spans="1:1" x14ac:dyDescent="0.35">
      <c r="A38" s="1" t="s">
        <v>26</v>
      </c>
    </row>
    <row r="39" spans="1:1" x14ac:dyDescent="0.35">
      <c r="A39" s="1" t="s">
        <v>71</v>
      </c>
    </row>
    <row r="40" spans="1:1" x14ac:dyDescent="0.35">
      <c r="A40" s="1" t="s">
        <v>70</v>
      </c>
    </row>
    <row r="41" spans="1:1" x14ac:dyDescent="0.35">
      <c r="A41" s="1" t="s">
        <v>14</v>
      </c>
    </row>
    <row r="42" spans="1:1" x14ac:dyDescent="0.35">
      <c r="A42" s="1" t="s">
        <v>29</v>
      </c>
    </row>
    <row r="43" spans="1:1" x14ac:dyDescent="0.35">
      <c r="A43" s="1" t="s">
        <v>69</v>
      </c>
    </row>
    <row r="44" spans="1:1" x14ac:dyDescent="0.35">
      <c r="A44" s="1" t="s">
        <v>34</v>
      </c>
    </row>
    <row r="45" spans="1:1" x14ac:dyDescent="0.35">
      <c r="A45" s="1" t="s">
        <v>68</v>
      </c>
    </row>
    <row r="46" spans="1:1" x14ac:dyDescent="0.35">
      <c r="A46" s="1" t="s">
        <v>36</v>
      </c>
    </row>
    <row r="47" spans="1:1" x14ac:dyDescent="0.35">
      <c r="A47" s="1" t="s">
        <v>67</v>
      </c>
    </row>
    <row r="48" spans="1:1" x14ac:dyDescent="0.35">
      <c r="A48" s="1" t="s">
        <v>66</v>
      </c>
    </row>
    <row r="49" spans="1:1" x14ac:dyDescent="0.35">
      <c r="A49" s="1" t="s">
        <v>65</v>
      </c>
    </row>
    <row r="50" spans="1:1" x14ac:dyDescent="0.35">
      <c r="A50" s="1" t="s">
        <v>64</v>
      </c>
    </row>
    <row r="51" spans="1:1" x14ac:dyDescent="0.35">
      <c r="A51" s="1" t="s">
        <v>63</v>
      </c>
    </row>
    <row r="52" spans="1:1" x14ac:dyDescent="0.35">
      <c r="A52" s="1" t="s">
        <v>62</v>
      </c>
    </row>
    <row r="53" spans="1:1" x14ac:dyDescent="0.35">
      <c r="A53" s="1" t="s">
        <v>39</v>
      </c>
    </row>
    <row r="54" spans="1:1" x14ac:dyDescent="0.35">
      <c r="A54" s="1" t="s">
        <v>40</v>
      </c>
    </row>
    <row r="55" spans="1:1" x14ac:dyDescent="0.35">
      <c r="A55" s="1" t="s">
        <v>41</v>
      </c>
    </row>
    <row r="56" spans="1:1" x14ac:dyDescent="0.35">
      <c r="A56" s="1" t="s">
        <v>42</v>
      </c>
    </row>
    <row r="57" spans="1:1" x14ac:dyDescent="0.35">
      <c r="A57" s="1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56"/>
  <sheetViews>
    <sheetView workbookViewId="0">
      <selection activeCell="D6" sqref="D6"/>
    </sheetView>
  </sheetViews>
  <sheetFormatPr defaultRowHeight="14.5" x14ac:dyDescent="0.35"/>
  <sheetData>
    <row r="1" spans="1:17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</row>
    <row r="2" spans="1:17" x14ac:dyDescent="0.35">
      <c r="B2">
        <v>1979</v>
      </c>
      <c r="C2">
        <v>1979</v>
      </c>
      <c r="D2" s="1" t="s">
        <v>57</v>
      </c>
      <c r="E2" s="1" t="s">
        <v>56</v>
      </c>
      <c r="F2" s="1" t="s">
        <v>55</v>
      </c>
      <c r="G2" s="1" t="s">
        <v>54</v>
      </c>
      <c r="H2">
        <v>384</v>
      </c>
      <c r="I2">
        <v>13883815</v>
      </c>
      <c r="J2">
        <v>2.8</v>
      </c>
      <c r="K2">
        <v>2.5</v>
      </c>
      <c r="L2">
        <v>3</v>
      </c>
      <c r="M2">
        <v>0.1</v>
      </c>
      <c r="N2">
        <v>2.9</v>
      </c>
      <c r="O2">
        <v>2.6</v>
      </c>
      <c r="P2">
        <v>3.2</v>
      </c>
      <c r="Q2">
        <v>0.2</v>
      </c>
    </row>
    <row r="3" spans="1:17" x14ac:dyDescent="0.35">
      <c r="B3">
        <v>1980</v>
      </c>
      <c r="C3">
        <v>1980</v>
      </c>
      <c r="D3" s="1" t="s">
        <v>57</v>
      </c>
      <c r="E3" s="1" t="s">
        <v>56</v>
      </c>
      <c r="F3" s="1" t="s">
        <v>55</v>
      </c>
      <c r="G3" s="1" t="s">
        <v>54</v>
      </c>
      <c r="H3">
        <v>310</v>
      </c>
      <c r="I3">
        <v>14059957</v>
      </c>
      <c r="J3">
        <v>2.2000000000000002</v>
      </c>
      <c r="K3">
        <v>2</v>
      </c>
      <c r="L3">
        <v>2.5</v>
      </c>
      <c r="M3">
        <v>0.1</v>
      </c>
      <c r="N3">
        <v>2.4</v>
      </c>
      <c r="O3">
        <v>2.1</v>
      </c>
      <c r="P3">
        <v>2.7</v>
      </c>
      <c r="Q3">
        <v>0.1</v>
      </c>
    </row>
    <row r="4" spans="1:17" x14ac:dyDescent="0.35">
      <c r="B4">
        <v>1981</v>
      </c>
      <c r="C4">
        <v>1981</v>
      </c>
      <c r="D4" s="1" t="s">
        <v>57</v>
      </c>
      <c r="E4" s="1" t="s">
        <v>56</v>
      </c>
      <c r="F4" s="1" t="s">
        <v>55</v>
      </c>
      <c r="G4" s="1" t="s">
        <v>54</v>
      </c>
      <c r="H4">
        <v>343</v>
      </c>
      <c r="I4">
        <v>14321470</v>
      </c>
      <c r="J4">
        <v>2.4</v>
      </c>
      <c r="K4">
        <v>2.1</v>
      </c>
      <c r="L4">
        <v>2.6</v>
      </c>
      <c r="M4">
        <v>0.1</v>
      </c>
      <c r="N4">
        <v>2.5</v>
      </c>
      <c r="O4">
        <v>2.2000000000000002</v>
      </c>
      <c r="P4">
        <v>2.8</v>
      </c>
      <c r="Q4">
        <v>0.1</v>
      </c>
    </row>
    <row r="5" spans="1:17" x14ac:dyDescent="0.35">
      <c r="B5">
        <v>1982</v>
      </c>
      <c r="C5">
        <v>1982</v>
      </c>
      <c r="D5" s="1" t="s">
        <v>57</v>
      </c>
      <c r="E5" s="1" t="s">
        <v>56</v>
      </c>
      <c r="F5" s="1" t="s">
        <v>55</v>
      </c>
      <c r="G5" s="1" t="s">
        <v>54</v>
      </c>
      <c r="H5">
        <v>312</v>
      </c>
      <c r="I5">
        <v>14518604</v>
      </c>
      <c r="J5">
        <v>2.1</v>
      </c>
      <c r="K5">
        <v>1.9</v>
      </c>
      <c r="L5">
        <v>2.4</v>
      </c>
      <c r="M5">
        <v>0.1</v>
      </c>
      <c r="N5">
        <v>2.2999999999999998</v>
      </c>
      <c r="O5">
        <v>2</v>
      </c>
      <c r="P5">
        <v>2.6</v>
      </c>
      <c r="Q5">
        <v>0.1</v>
      </c>
    </row>
    <row r="6" spans="1:17" x14ac:dyDescent="0.35">
      <c r="B6">
        <v>1983</v>
      </c>
      <c r="C6">
        <v>1983</v>
      </c>
      <c r="D6" s="1" t="s">
        <v>57</v>
      </c>
      <c r="E6" s="1" t="s">
        <v>56</v>
      </c>
      <c r="F6" s="1" t="s">
        <v>55</v>
      </c>
      <c r="G6" s="1" t="s">
        <v>54</v>
      </c>
      <c r="H6">
        <v>302</v>
      </c>
      <c r="I6">
        <v>14706928</v>
      </c>
      <c r="J6">
        <v>2.1</v>
      </c>
      <c r="K6">
        <v>1.8</v>
      </c>
      <c r="L6">
        <v>2.2999999999999998</v>
      </c>
      <c r="M6">
        <v>0.1</v>
      </c>
      <c r="N6">
        <v>2.2000000000000002</v>
      </c>
      <c r="O6">
        <v>1.9</v>
      </c>
      <c r="P6">
        <v>2.4</v>
      </c>
      <c r="Q6">
        <v>0.1</v>
      </c>
    </row>
    <row r="7" spans="1:17" x14ac:dyDescent="0.35">
      <c r="B7">
        <v>1984</v>
      </c>
      <c r="C7">
        <v>1984</v>
      </c>
      <c r="D7" s="1" t="s">
        <v>57</v>
      </c>
      <c r="E7" s="1" t="s">
        <v>56</v>
      </c>
      <c r="F7" s="1" t="s">
        <v>55</v>
      </c>
      <c r="G7" s="1" t="s">
        <v>54</v>
      </c>
      <c r="H7">
        <v>328</v>
      </c>
      <c r="I7">
        <v>14895060</v>
      </c>
      <c r="J7">
        <v>2.2000000000000002</v>
      </c>
      <c r="K7">
        <v>2</v>
      </c>
      <c r="L7">
        <v>2.4</v>
      </c>
      <c r="M7">
        <v>0.1</v>
      </c>
      <c r="N7">
        <v>2.2999999999999998</v>
      </c>
      <c r="O7">
        <v>2.1</v>
      </c>
      <c r="P7">
        <v>2.6</v>
      </c>
      <c r="Q7">
        <v>0.1</v>
      </c>
    </row>
    <row r="8" spans="1:17" x14ac:dyDescent="0.35">
      <c r="B8">
        <v>1985</v>
      </c>
      <c r="C8">
        <v>1985</v>
      </c>
      <c r="D8" s="1" t="s">
        <v>57</v>
      </c>
      <c r="E8" s="1" t="s">
        <v>56</v>
      </c>
      <c r="F8" s="1" t="s">
        <v>55</v>
      </c>
      <c r="G8" s="1" t="s">
        <v>54</v>
      </c>
      <c r="H8">
        <v>314</v>
      </c>
      <c r="I8">
        <v>15079794</v>
      </c>
      <c r="J8">
        <v>2.1</v>
      </c>
      <c r="K8">
        <v>1.9</v>
      </c>
      <c r="L8">
        <v>2.2999999999999998</v>
      </c>
      <c r="M8">
        <v>0.1</v>
      </c>
      <c r="N8">
        <v>2.2999999999999998</v>
      </c>
      <c r="O8">
        <v>2</v>
      </c>
      <c r="P8">
        <v>2.6</v>
      </c>
      <c r="Q8">
        <v>0.1</v>
      </c>
    </row>
    <row r="9" spans="1:17" x14ac:dyDescent="0.35">
      <c r="B9">
        <v>1986</v>
      </c>
      <c r="C9">
        <v>1986</v>
      </c>
      <c r="D9" s="1" t="s">
        <v>57</v>
      </c>
      <c r="E9" s="1" t="s">
        <v>56</v>
      </c>
      <c r="F9" s="1" t="s">
        <v>55</v>
      </c>
      <c r="G9" s="1" t="s">
        <v>54</v>
      </c>
      <c r="H9">
        <v>355</v>
      </c>
      <c r="I9">
        <v>15272001</v>
      </c>
      <c r="J9">
        <v>2.2999999999999998</v>
      </c>
      <c r="K9">
        <v>2.1</v>
      </c>
      <c r="L9">
        <v>2.6</v>
      </c>
      <c r="M9">
        <v>0.1</v>
      </c>
      <c r="N9">
        <v>2.4</v>
      </c>
      <c r="O9">
        <v>2.2000000000000002</v>
      </c>
      <c r="P9">
        <v>2.7</v>
      </c>
      <c r="Q9">
        <v>0.1</v>
      </c>
    </row>
    <row r="10" spans="1:17" x14ac:dyDescent="0.35">
      <c r="B10">
        <v>1987</v>
      </c>
      <c r="C10">
        <v>1987</v>
      </c>
      <c r="D10" s="1" t="s">
        <v>57</v>
      </c>
      <c r="E10" s="1" t="s">
        <v>56</v>
      </c>
      <c r="F10" s="1" t="s">
        <v>55</v>
      </c>
      <c r="G10" s="1" t="s">
        <v>54</v>
      </c>
      <c r="H10">
        <v>328</v>
      </c>
      <c r="I10">
        <v>15475799</v>
      </c>
      <c r="J10">
        <v>2.1</v>
      </c>
      <c r="K10">
        <v>1.9</v>
      </c>
      <c r="L10">
        <v>2.2999999999999998</v>
      </c>
      <c r="M10">
        <v>0.1</v>
      </c>
      <c r="N10">
        <v>2.1</v>
      </c>
      <c r="O10">
        <v>1.9</v>
      </c>
      <c r="P10">
        <v>2.2999999999999998</v>
      </c>
      <c r="Q10">
        <v>0.1</v>
      </c>
    </row>
    <row r="11" spans="1:17" x14ac:dyDescent="0.35">
      <c r="B11">
        <v>1988</v>
      </c>
      <c r="C11">
        <v>1988</v>
      </c>
      <c r="D11" s="1" t="s">
        <v>57</v>
      </c>
      <c r="E11" s="1" t="s">
        <v>56</v>
      </c>
      <c r="F11" s="1" t="s">
        <v>55</v>
      </c>
      <c r="G11" s="1" t="s">
        <v>54</v>
      </c>
      <c r="H11">
        <v>374</v>
      </c>
      <c r="I11">
        <v>15689893</v>
      </c>
      <c r="J11">
        <v>2.4</v>
      </c>
      <c r="K11">
        <v>2.1</v>
      </c>
      <c r="L11">
        <v>2.6</v>
      </c>
      <c r="M11">
        <v>0.1</v>
      </c>
      <c r="N11">
        <v>2.5</v>
      </c>
      <c r="O11">
        <v>2.2000000000000002</v>
      </c>
      <c r="P11">
        <v>2.7</v>
      </c>
      <c r="Q11">
        <v>0.1</v>
      </c>
    </row>
    <row r="12" spans="1:17" x14ac:dyDescent="0.35">
      <c r="B12">
        <v>1989</v>
      </c>
      <c r="C12">
        <v>1989</v>
      </c>
      <c r="D12" s="1" t="s">
        <v>57</v>
      </c>
      <c r="E12" s="1" t="s">
        <v>56</v>
      </c>
      <c r="F12" s="1" t="s">
        <v>55</v>
      </c>
      <c r="G12" s="1" t="s">
        <v>54</v>
      </c>
      <c r="H12">
        <v>382</v>
      </c>
      <c r="I12">
        <v>15908167</v>
      </c>
      <c r="J12">
        <v>2.4</v>
      </c>
      <c r="K12">
        <v>2.2000000000000002</v>
      </c>
      <c r="L12">
        <v>2.6</v>
      </c>
      <c r="M12">
        <v>0.1</v>
      </c>
      <c r="N12">
        <v>2.5</v>
      </c>
      <c r="O12">
        <v>2.2000000000000002</v>
      </c>
      <c r="P12">
        <v>2.7</v>
      </c>
      <c r="Q12">
        <v>0.1</v>
      </c>
    </row>
    <row r="13" spans="1:17" x14ac:dyDescent="0.35">
      <c r="B13">
        <v>1990</v>
      </c>
      <c r="C13">
        <v>1990</v>
      </c>
      <c r="D13" s="1" t="s">
        <v>57</v>
      </c>
      <c r="E13" s="1" t="s">
        <v>56</v>
      </c>
      <c r="F13" s="1" t="s">
        <v>55</v>
      </c>
      <c r="G13" s="1" t="s">
        <v>54</v>
      </c>
      <c r="H13">
        <v>374</v>
      </c>
      <c r="I13">
        <v>16084507</v>
      </c>
      <c r="J13">
        <v>2.2999999999999998</v>
      </c>
      <c r="K13">
        <v>2.1</v>
      </c>
      <c r="L13">
        <v>2.6</v>
      </c>
      <c r="M13">
        <v>0.1</v>
      </c>
      <c r="N13">
        <v>2.4</v>
      </c>
      <c r="O13">
        <v>2.2000000000000002</v>
      </c>
      <c r="P13">
        <v>2.7</v>
      </c>
      <c r="Q13">
        <v>0.1</v>
      </c>
    </row>
    <row r="14" spans="1:17" x14ac:dyDescent="0.35">
      <c r="B14">
        <v>1991</v>
      </c>
      <c r="C14">
        <v>1991</v>
      </c>
      <c r="D14" s="1" t="s">
        <v>57</v>
      </c>
      <c r="E14" s="1" t="s">
        <v>56</v>
      </c>
      <c r="F14" s="1" t="s">
        <v>55</v>
      </c>
      <c r="G14" s="1" t="s">
        <v>54</v>
      </c>
      <c r="H14">
        <v>315</v>
      </c>
      <c r="I14">
        <v>16502113</v>
      </c>
      <c r="J14">
        <v>1.9</v>
      </c>
      <c r="K14">
        <v>1.7</v>
      </c>
      <c r="L14">
        <v>2.1</v>
      </c>
      <c r="M14">
        <v>0.1</v>
      </c>
      <c r="N14">
        <v>2</v>
      </c>
      <c r="O14">
        <v>1.8</v>
      </c>
      <c r="P14">
        <v>2.2000000000000002</v>
      </c>
      <c r="Q14">
        <v>0.1</v>
      </c>
    </row>
    <row r="15" spans="1:17" x14ac:dyDescent="0.35">
      <c r="B15">
        <v>1992</v>
      </c>
      <c r="C15">
        <v>1992</v>
      </c>
      <c r="D15" s="1" t="s">
        <v>57</v>
      </c>
      <c r="E15" s="1" t="s">
        <v>56</v>
      </c>
      <c r="F15" s="1" t="s">
        <v>55</v>
      </c>
      <c r="G15" s="1" t="s">
        <v>54</v>
      </c>
      <c r="H15">
        <v>340</v>
      </c>
      <c r="I15">
        <v>16841890</v>
      </c>
      <c r="J15">
        <v>2</v>
      </c>
      <c r="K15">
        <v>1.8</v>
      </c>
      <c r="L15">
        <v>2.2000000000000002</v>
      </c>
      <c r="M15">
        <v>0.1</v>
      </c>
      <c r="N15">
        <v>2.1</v>
      </c>
      <c r="O15">
        <v>1.9</v>
      </c>
      <c r="P15">
        <v>2.2999999999999998</v>
      </c>
      <c r="Q15">
        <v>0.1</v>
      </c>
    </row>
    <row r="16" spans="1:17" x14ac:dyDescent="0.35">
      <c r="B16">
        <v>1993</v>
      </c>
      <c r="C16">
        <v>1993</v>
      </c>
      <c r="D16" s="1" t="s">
        <v>57</v>
      </c>
      <c r="E16" s="1" t="s">
        <v>56</v>
      </c>
      <c r="F16" s="1" t="s">
        <v>55</v>
      </c>
      <c r="G16" s="1" t="s">
        <v>54</v>
      </c>
      <c r="H16">
        <v>354</v>
      </c>
      <c r="I16">
        <v>17176289</v>
      </c>
      <c r="J16">
        <v>2.1</v>
      </c>
      <c r="K16">
        <v>1.8</v>
      </c>
      <c r="L16">
        <v>2.2999999999999998</v>
      </c>
      <c r="M16">
        <v>0.1</v>
      </c>
      <c r="N16">
        <v>2.1</v>
      </c>
      <c r="O16">
        <v>1.9</v>
      </c>
      <c r="P16">
        <v>2.4</v>
      </c>
      <c r="Q16">
        <v>0.1</v>
      </c>
    </row>
    <row r="17" spans="2:17" x14ac:dyDescent="0.35">
      <c r="B17">
        <v>1994</v>
      </c>
      <c r="C17">
        <v>1994</v>
      </c>
      <c r="D17" s="1" t="s">
        <v>57</v>
      </c>
      <c r="E17" s="1" t="s">
        <v>56</v>
      </c>
      <c r="F17" s="1" t="s">
        <v>55</v>
      </c>
      <c r="G17" s="1" t="s">
        <v>54</v>
      </c>
      <c r="H17">
        <v>349</v>
      </c>
      <c r="I17">
        <v>17496669</v>
      </c>
      <c r="J17">
        <v>2</v>
      </c>
      <c r="K17">
        <v>1.8</v>
      </c>
      <c r="L17">
        <v>2.2000000000000002</v>
      </c>
      <c r="M17">
        <v>0.1</v>
      </c>
      <c r="N17">
        <v>2.1</v>
      </c>
      <c r="O17">
        <v>1.8</v>
      </c>
      <c r="P17">
        <v>2.2999999999999998</v>
      </c>
      <c r="Q17">
        <v>0.1</v>
      </c>
    </row>
    <row r="18" spans="2:17" x14ac:dyDescent="0.35">
      <c r="B18">
        <v>1995</v>
      </c>
      <c r="C18">
        <v>1995</v>
      </c>
      <c r="D18" s="1" t="s">
        <v>57</v>
      </c>
      <c r="E18" s="1" t="s">
        <v>56</v>
      </c>
      <c r="F18" s="1" t="s">
        <v>55</v>
      </c>
      <c r="G18" s="1" t="s">
        <v>54</v>
      </c>
      <c r="H18">
        <v>353</v>
      </c>
      <c r="I18">
        <v>17793760</v>
      </c>
      <c r="J18">
        <v>2</v>
      </c>
      <c r="K18">
        <v>1.8</v>
      </c>
      <c r="L18">
        <v>2.2000000000000002</v>
      </c>
      <c r="M18">
        <v>0.1</v>
      </c>
      <c r="N18">
        <v>2</v>
      </c>
      <c r="O18">
        <v>1.8</v>
      </c>
      <c r="P18">
        <v>2.2000000000000002</v>
      </c>
      <c r="Q18">
        <v>0.1</v>
      </c>
    </row>
    <row r="19" spans="2:17" x14ac:dyDescent="0.35">
      <c r="B19">
        <v>1996</v>
      </c>
      <c r="C19">
        <v>1996</v>
      </c>
      <c r="D19" s="1" t="s">
        <v>57</v>
      </c>
      <c r="E19" s="1" t="s">
        <v>56</v>
      </c>
      <c r="F19" s="1" t="s">
        <v>55</v>
      </c>
      <c r="G19" s="1" t="s">
        <v>54</v>
      </c>
      <c r="H19">
        <v>344</v>
      </c>
      <c r="I19">
        <v>18095789</v>
      </c>
      <c r="J19">
        <v>1.9</v>
      </c>
      <c r="K19">
        <v>1.7</v>
      </c>
      <c r="L19">
        <v>2.1</v>
      </c>
      <c r="M19">
        <v>0.1</v>
      </c>
      <c r="N19">
        <v>2</v>
      </c>
      <c r="O19">
        <v>1.8</v>
      </c>
      <c r="P19">
        <v>2.2000000000000002</v>
      </c>
      <c r="Q19">
        <v>0.1</v>
      </c>
    </row>
    <row r="20" spans="2:17" x14ac:dyDescent="0.35">
      <c r="B20">
        <v>1997</v>
      </c>
      <c r="C20">
        <v>1997</v>
      </c>
      <c r="D20" s="1" t="s">
        <v>57</v>
      </c>
      <c r="E20" s="1" t="s">
        <v>56</v>
      </c>
      <c r="F20" s="1" t="s">
        <v>55</v>
      </c>
      <c r="G20" s="1" t="s">
        <v>54</v>
      </c>
      <c r="H20">
        <v>339</v>
      </c>
      <c r="I20">
        <v>18396151</v>
      </c>
      <c r="J20">
        <v>1.8</v>
      </c>
      <c r="K20">
        <v>1.6</v>
      </c>
      <c r="L20">
        <v>2</v>
      </c>
      <c r="M20">
        <v>0.1</v>
      </c>
      <c r="N20">
        <v>1.9</v>
      </c>
      <c r="O20">
        <v>1.7</v>
      </c>
      <c r="P20">
        <v>2.1</v>
      </c>
      <c r="Q20">
        <v>0.1</v>
      </c>
    </row>
    <row r="21" spans="2:17" x14ac:dyDescent="0.35">
      <c r="B21">
        <v>1998</v>
      </c>
      <c r="C21">
        <v>1998</v>
      </c>
      <c r="D21" s="1" t="s">
        <v>57</v>
      </c>
      <c r="E21" s="1" t="s">
        <v>56</v>
      </c>
      <c r="F21" s="1" t="s">
        <v>55</v>
      </c>
      <c r="G21" s="1" t="s">
        <v>54</v>
      </c>
      <c r="H21">
        <v>318</v>
      </c>
      <c r="I21">
        <v>18695458</v>
      </c>
      <c r="J21">
        <v>1.7</v>
      </c>
      <c r="K21">
        <v>1.5</v>
      </c>
      <c r="L21">
        <v>1.9</v>
      </c>
      <c r="M21">
        <v>0.1</v>
      </c>
      <c r="N21">
        <v>1.7</v>
      </c>
      <c r="O21">
        <v>1.5</v>
      </c>
      <c r="P21">
        <v>1.9</v>
      </c>
      <c r="Q21">
        <v>0.1</v>
      </c>
    </row>
    <row r="22" spans="2:17" x14ac:dyDescent="0.35">
      <c r="B22">
        <v>1979</v>
      </c>
      <c r="C22">
        <v>1979</v>
      </c>
      <c r="D22" s="1" t="s">
        <v>57</v>
      </c>
      <c r="E22" s="1" t="s">
        <v>56</v>
      </c>
      <c r="F22" s="1" t="s">
        <v>53</v>
      </c>
      <c r="G22" s="1" t="s">
        <v>52</v>
      </c>
      <c r="H22">
        <v>125</v>
      </c>
      <c r="I22">
        <v>2321961</v>
      </c>
      <c r="J22">
        <v>5.4</v>
      </c>
      <c r="K22">
        <v>4.4000000000000004</v>
      </c>
      <c r="L22">
        <v>6.3</v>
      </c>
      <c r="M22">
        <v>0.5</v>
      </c>
      <c r="N22">
        <v>6.6</v>
      </c>
      <c r="O22">
        <v>5.3</v>
      </c>
      <c r="P22">
        <v>7.9</v>
      </c>
      <c r="Q22">
        <v>0.7</v>
      </c>
    </row>
    <row r="23" spans="2:17" x14ac:dyDescent="0.35">
      <c r="B23">
        <v>1980</v>
      </c>
      <c r="C23">
        <v>1980</v>
      </c>
      <c r="D23" s="1" t="s">
        <v>57</v>
      </c>
      <c r="E23" s="1" t="s">
        <v>56</v>
      </c>
      <c r="F23" s="1" t="s">
        <v>53</v>
      </c>
      <c r="G23" s="1" t="s">
        <v>52</v>
      </c>
      <c r="H23">
        <v>126</v>
      </c>
      <c r="I23">
        <v>2614810</v>
      </c>
      <c r="J23">
        <v>4.8</v>
      </c>
      <c r="K23">
        <v>4</v>
      </c>
      <c r="L23">
        <v>5.7</v>
      </c>
      <c r="M23">
        <v>0.4</v>
      </c>
      <c r="N23">
        <v>5.4</v>
      </c>
      <c r="O23">
        <v>4.3</v>
      </c>
      <c r="P23">
        <v>6.4</v>
      </c>
      <c r="Q23">
        <v>0.5</v>
      </c>
    </row>
    <row r="24" spans="2:17" x14ac:dyDescent="0.35">
      <c r="B24">
        <v>1981</v>
      </c>
      <c r="C24">
        <v>1981</v>
      </c>
      <c r="D24" s="1" t="s">
        <v>57</v>
      </c>
      <c r="E24" s="1" t="s">
        <v>56</v>
      </c>
      <c r="F24" s="1" t="s">
        <v>53</v>
      </c>
      <c r="G24" s="1" t="s">
        <v>52</v>
      </c>
      <c r="H24">
        <v>158</v>
      </c>
      <c r="I24">
        <v>2909426</v>
      </c>
      <c r="J24">
        <v>5.4</v>
      </c>
      <c r="K24">
        <v>4.5999999999999996</v>
      </c>
      <c r="L24">
        <v>6.3</v>
      </c>
      <c r="M24">
        <v>0.4</v>
      </c>
      <c r="N24">
        <v>5.9</v>
      </c>
      <c r="O24">
        <v>4.9000000000000004</v>
      </c>
      <c r="P24">
        <v>6.9</v>
      </c>
      <c r="Q24">
        <v>0.5</v>
      </c>
    </row>
    <row r="25" spans="2:17" x14ac:dyDescent="0.35">
      <c r="B25">
        <v>1982</v>
      </c>
      <c r="C25">
        <v>1982</v>
      </c>
      <c r="D25" s="1" t="s">
        <v>57</v>
      </c>
      <c r="E25" s="1" t="s">
        <v>56</v>
      </c>
      <c r="F25" s="1" t="s">
        <v>53</v>
      </c>
      <c r="G25" s="1" t="s">
        <v>52</v>
      </c>
      <c r="H25">
        <v>129</v>
      </c>
      <c r="I25">
        <v>3124061</v>
      </c>
      <c r="J25">
        <v>4.0999999999999996</v>
      </c>
      <c r="K25">
        <v>3.4</v>
      </c>
      <c r="L25">
        <v>4.8</v>
      </c>
      <c r="M25">
        <v>0.4</v>
      </c>
      <c r="N25">
        <v>4.5999999999999996</v>
      </c>
      <c r="O25">
        <v>3.7</v>
      </c>
      <c r="P25">
        <v>5.5</v>
      </c>
      <c r="Q25">
        <v>0.5</v>
      </c>
    </row>
    <row r="26" spans="2:17" x14ac:dyDescent="0.35">
      <c r="B26">
        <v>1983</v>
      </c>
      <c r="C26">
        <v>1983</v>
      </c>
      <c r="D26" s="1" t="s">
        <v>57</v>
      </c>
      <c r="E26" s="1" t="s">
        <v>56</v>
      </c>
      <c r="F26" s="1" t="s">
        <v>53</v>
      </c>
      <c r="G26" s="1" t="s">
        <v>52</v>
      </c>
      <c r="H26">
        <v>147</v>
      </c>
      <c r="I26">
        <v>3317419</v>
      </c>
      <c r="J26">
        <v>4.4000000000000004</v>
      </c>
      <c r="K26">
        <v>3.7</v>
      </c>
      <c r="L26">
        <v>5.0999999999999996</v>
      </c>
      <c r="M26">
        <v>0.4</v>
      </c>
      <c r="N26">
        <v>5.2</v>
      </c>
      <c r="O26">
        <v>4.3</v>
      </c>
      <c r="P26">
        <v>6.1</v>
      </c>
      <c r="Q26">
        <v>0.5</v>
      </c>
    </row>
    <row r="27" spans="2:17" x14ac:dyDescent="0.35">
      <c r="B27">
        <v>1984</v>
      </c>
      <c r="C27">
        <v>1984</v>
      </c>
      <c r="D27" s="1" t="s">
        <v>57</v>
      </c>
      <c r="E27" s="1" t="s">
        <v>56</v>
      </c>
      <c r="F27" s="1" t="s">
        <v>53</v>
      </c>
      <c r="G27" s="1" t="s">
        <v>52</v>
      </c>
      <c r="H27">
        <v>149</v>
      </c>
      <c r="I27">
        <v>3521680</v>
      </c>
      <c r="J27">
        <v>4.2</v>
      </c>
      <c r="K27">
        <v>3.6</v>
      </c>
      <c r="L27">
        <v>4.9000000000000004</v>
      </c>
      <c r="M27">
        <v>0.3</v>
      </c>
      <c r="N27">
        <v>5</v>
      </c>
      <c r="O27">
        <v>4.0999999999999996</v>
      </c>
      <c r="P27">
        <v>5.8</v>
      </c>
      <c r="Q27">
        <v>0.5</v>
      </c>
    </row>
    <row r="28" spans="2:17" x14ac:dyDescent="0.35">
      <c r="B28">
        <v>1985</v>
      </c>
      <c r="C28">
        <v>1985</v>
      </c>
      <c r="D28" s="1" t="s">
        <v>57</v>
      </c>
      <c r="E28" s="1" t="s">
        <v>56</v>
      </c>
      <c r="F28" s="1" t="s">
        <v>53</v>
      </c>
      <c r="G28" s="1" t="s">
        <v>52</v>
      </c>
      <c r="H28">
        <v>163</v>
      </c>
      <c r="I28">
        <v>3733880</v>
      </c>
      <c r="J28">
        <v>4.4000000000000004</v>
      </c>
      <c r="K28">
        <v>3.7</v>
      </c>
      <c r="L28">
        <v>5</v>
      </c>
      <c r="M28">
        <v>0.3</v>
      </c>
      <c r="N28">
        <v>4.8</v>
      </c>
      <c r="O28">
        <v>4</v>
      </c>
      <c r="P28">
        <v>5.7</v>
      </c>
      <c r="Q28">
        <v>0.4</v>
      </c>
    </row>
    <row r="29" spans="2:17" x14ac:dyDescent="0.35">
      <c r="B29">
        <v>1986</v>
      </c>
      <c r="C29">
        <v>1986</v>
      </c>
      <c r="D29" s="1" t="s">
        <v>57</v>
      </c>
      <c r="E29" s="1" t="s">
        <v>56</v>
      </c>
      <c r="F29" s="1" t="s">
        <v>53</v>
      </c>
      <c r="G29" s="1" t="s">
        <v>52</v>
      </c>
      <c r="H29">
        <v>156</v>
      </c>
      <c r="I29">
        <v>3955052</v>
      </c>
      <c r="J29">
        <v>3.9</v>
      </c>
      <c r="K29">
        <v>3.3</v>
      </c>
      <c r="L29">
        <v>4.5999999999999996</v>
      </c>
      <c r="M29">
        <v>0.3</v>
      </c>
      <c r="N29">
        <v>4.4000000000000004</v>
      </c>
      <c r="O29">
        <v>3.6</v>
      </c>
      <c r="P29">
        <v>5.0999999999999996</v>
      </c>
      <c r="Q29">
        <v>0.4</v>
      </c>
    </row>
    <row r="30" spans="2:17" x14ac:dyDescent="0.35">
      <c r="B30">
        <v>1987</v>
      </c>
      <c r="C30">
        <v>1987</v>
      </c>
      <c r="D30" s="1" t="s">
        <v>57</v>
      </c>
      <c r="E30" s="1" t="s">
        <v>56</v>
      </c>
      <c r="F30" s="1" t="s">
        <v>53</v>
      </c>
      <c r="G30" s="1" t="s">
        <v>52</v>
      </c>
      <c r="H30">
        <v>167</v>
      </c>
      <c r="I30">
        <v>4176060</v>
      </c>
      <c r="J30">
        <v>4</v>
      </c>
      <c r="K30">
        <v>3.4</v>
      </c>
      <c r="L30">
        <v>4.5999999999999996</v>
      </c>
      <c r="M30">
        <v>0.3</v>
      </c>
      <c r="N30">
        <v>4.5</v>
      </c>
      <c r="O30">
        <v>3.8</v>
      </c>
      <c r="P30">
        <v>5.3</v>
      </c>
      <c r="Q30">
        <v>0.4</v>
      </c>
    </row>
    <row r="31" spans="2:17" x14ac:dyDescent="0.35">
      <c r="B31">
        <v>1988</v>
      </c>
      <c r="C31">
        <v>1988</v>
      </c>
      <c r="D31" s="1" t="s">
        <v>57</v>
      </c>
      <c r="E31" s="1" t="s">
        <v>56</v>
      </c>
      <c r="F31" s="1" t="s">
        <v>53</v>
      </c>
      <c r="G31" s="1" t="s">
        <v>52</v>
      </c>
      <c r="H31">
        <v>145</v>
      </c>
      <c r="I31">
        <v>4407159</v>
      </c>
      <c r="J31">
        <v>3.3</v>
      </c>
      <c r="K31">
        <v>2.8</v>
      </c>
      <c r="L31">
        <v>3.8</v>
      </c>
      <c r="M31">
        <v>0.3</v>
      </c>
      <c r="N31">
        <v>3.8</v>
      </c>
      <c r="O31">
        <v>3.1</v>
      </c>
      <c r="P31">
        <v>4.5999999999999996</v>
      </c>
      <c r="Q31">
        <v>0.4</v>
      </c>
    </row>
    <row r="32" spans="2:17" x14ac:dyDescent="0.35">
      <c r="B32">
        <v>1989</v>
      </c>
      <c r="C32">
        <v>1989</v>
      </c>
      <c r="D32" s="1" t="s">
        <v>57</v>
      </c>
      <c r="E32" s="1" t="s">
        <v>56</v>
      </c>
      <c r="F32" s="1" t="s">
        <v>53</v>
      </c>
      <c r="G32" s="1" t="s">
        <v>52</v>
      </c>
      <c r="H32">
        <v>182</v>
      </c>
      <c r="I32">
        <v>4650513</v>
      </c>
      <c r="J32">
        <v>3.9</v>
      </c>
      <c r="K32">
        <v>3.3</v>
      </c>
      <c r="L32">
        <v>4.5</v>
      </c>
      <c r="M32">
        <v>0.3</v>
      </c>
      <c r="N32">
        <v>4.4000000000000004</v>
      </c>
      <c r="O32">
        <v>3.7</v>
      </c>
      <c r="P32">
        <v>5.2</v>
      </c>
      <c r="Q32">
        <v>0.4</v>
      </c>
    </row>
    <row r="33" spans="2:17" x14ac:dyDescent="0.35">
      <c r="B33">
        <v>1990</v>
      </c>
      <c r="C33">
        <v>1990</v>
      </c>
      <c r="D33" s="1" t="s">
        <v>57</v>
      </c>
      <c r="E33" s="1" t="s">
        <v>56</v>
      </c>
      <c r="F33" s="1" t="s">
        <v>53</v>
      </c>
      <c r="G33" s="1" t="s">
        <v>52</v>
      </c>
      <c r="H33">
        <v>170</v>
      </c>
      <c r="I33">
        <v>4847138</v>
      </c>
      <c r="J33">
        <v>3.5</v>
      </c>
      <c r="K33">
        <v>3</v>
      </c>
      <c r="L33">
        <v>4</v>
      </c>
      <c r="M33">
        <v>0.3</v>
      </c>
      <c r="N33">
        <v>4</v>
      </c>
      <c r="O33">
        <v>3.3</v>
      </c>
      <c r="P33">
        <v>4.7</v>
      </c>
      <c r="Q33">
        <v>0.3</v>
      </c>
    </row>
    <row r="34" spans="2:17" x14ac:dyDescent="0.35">
      <c r="B34">
        <v>1991</v>
      </c>
      <c r="C34">
        <v>1991</v>
      </c>
      <c r="D34" s="1" t="s">
        <v>57</v>
      </c>
      <c r="E34" s="1" t="s">
        <v>56</v>
      </c>
      <c r="F34" s="1" t="s">
        <v>53</v>
      </c>
      <c r="G34" s="1" t="s">
        <v>52</v>
      </c>
      <c r="H34">
        <v>182</v>
      </c>
      <c r="I34">
        <v>5131036</v>
      </c>
      <c r="J34">
        <v>3.5</v>
      </c>
      <c r="K34">
        <v>3</v>
      </c>
      <c r="L34">
        <v>4.0999999999999996</v>
      </c>
      <c r="M34">
        <v>0.3</v>
      </c>
      <c r="N34">
        <v>4.0999999999999996</v>
      </c>
      <c r="O34">
        <v>3.4</v>
      </c>
      <c r="P34">
        <v>4.7</v>
      </c>
      <c r="Q34">
        <v>0.3</v>
      </c>
    </row>
    <row r="35" spans="2:17" x14ac:dyDescent="0.35">
      <c r="B35">
        <v>1992</v>
      </c>
      <c r="C35">
        <v>1992</v>
      </c>
      <c r="D35" s="1" t="s">
        <v>57</v>
      </c>
      <c r="E35" s="1" t="s">
        <v>56</v>
      </c>
      <c r="F35" s="1" t="s">
        <v>53</v>
      </c>
      <c r="G35" s="1" t="s">
        <v>52</v>
      </c>
      <c r="H35">
        <v>202</v>
      </c>
      <c r="I35">
        <v>5393599</v>
      </c>
      <c r="J35">
        <v>3.7</v>
      </c>
      <c r="K35">
        <v>3.2</v>
      </c>
      <c r="L35">
        <v>4.3</v>
      </c>
      <c r="M35">
        <v>0.3</v>
      </c>
      <c r="N35">
        <v>4.0999999999999996</v>
      </c>
      <c r="O35">
        <v>3.5</v>
      </c>
      <c r="P35">
        <v>4.7</v>
      </c>
      <c r="Q35">
        <v>0.3</v>
      </c>
    </row>
    <row r="36" spans="2:17" x14ac:dyDescent="0.35">
      <c r="B36">
        <v>1993</v>
      </c>
      <c r="C36">
        <v>1993</v>
      </c>
      <c r="D36" s="1" t="s">
        <v>57</v>
      </c>
      <c r="E36" s="1" t="s">
        <v>56</v>
      </c>
      <c r="F36" s="1" t="s">
        <v>53</v>
      </c>
      <c r="G36" s="1" t="s">
        <v>52</v>
      </c>
      <c r="H36">
        <v>230</v>
      </c>
      <c r="I36">
        <v>5663365</v>
      </c>
      <c r="J36">
        <v>4.0999999999999996</v>
      </c>
      <c r="K36">
        <v>3.5</v>
      </c>
      <c r="L36">
        <v>4.5999999999999996</v>
      </c>
      <c r="M36">
        <v>0.3</v>
      </c>
      <c r="N36">
        <v>4.3</v>
      </c>
      <c r="O36">
        <v>3.7</v>
      </c>
      <c r="P36">
        <v>4.9000000000000004</v>
      </c>
      <c r="Q36">
        <v>0.3</v>
      </c>
    </row>
    <row r="37" spans="2:17" x14ac:dyDescent="0.35">
      <c r="B37">
        <v>1994</v>
      </c>
      <c r="C37">
        <v>1994</v>
      </c>
      <c r="D37" s="1" t="s">
        <v>57</v>
      </c>
      <c r="E37" s="1" t="s">
        <v>56</v>
      </c>
      <c r="F37" s="1" t="s">
        <v>53</v>
      </c>
      <c r="G37" s="1" t="s">
        <v>52</v>
      </c>
      <c r="H37">
        <v>224</v>
      </c>
      <c r="I37">
        <v>5909817</v>
      </c>
      <c r="J37">
        <v>3.8</v>
      </c>
      <c r="K37">
        <v>3.3</v>
      </c>
      <c r="L37">
        <v>4.3</v>
      </c>
      <c r="M37">
        <v>0.3</v>
      </c>
      <c r="N37">
        <v>4</v>
      </c>
      <c r="O37">
        <v>3.5</v>
      </c>
      <c r="P37">
        <v>4.5999999999999996</v>
      </c>
      <c r="Q37">
        <v>0.3</v>
      </c>
    </row>
    <row r="38" spans="2:17" x14ac:dyDescent="0.35">
      <c r="B38">
        <v>1995</v>
      </c>
      <c r="C38">
        <v>1995</v>
      </c>
      <c r="D38" s="1" t="s">
        <v>57</v>
      </c>
      <c r="E38" s="1" t="s">
        <v>56</v>
      </c>
      <c r="F38" s="1" t="s">
        <v>53</v>
      </c>
      <c r="G38" s="1" t="s">
        <v>52</v>
      </c>
      <c r="H38">
        <v>228</v>
      </c>
      <c r="I38">
        <v>6165674</v>
      </c>
      <c r="J38">
        <v>3.7</v>
      </c>
      <c r="K38">
        <v>3.2</v>
      </c>
      <c r="L38">
        <v>4.2</v>
      </c>
      <c r="M38">
        <v>0.2</v>
      </c>
      <c r="N38">
        <v>4</v>
      </c>
      <c r="O38">
        <v>3.5</v>
      </c>
      <c r="P38">
        <v>4.5999999999999996</v>
      </c>
      <c r="Q38">
        <v>0.3</v>
      </c>
    </row>
    <row r="39" spans="2:17" x14ac:dyDescent="0.35">
      <c r="B39">
        <v>1996</v>
      </c>
      <c r="C39">
        <v>1996</v>
      </c>
      <c r="D39" s="1" t="s">
        <v>57</v>
      </c>
      <c r="E39" s="1" t="s">
        <v>56</v>
      </c>
      <c r="F39" s="1" t="s">
        <v>53</v>
      </c>
      <c r="G39" s="1" t="s">
        <v>52</v>
      </c>
      <c r="H39">
        <v>252</v>
      </c>
      <c r="I39">
        <v>6435565</v>
      </c>
      <c r="J39">
        <v>3.9</v>
      </c>
      <c r="K39">
        <v>3.4</v>
      </c>
      <c r="L39">
        <v>4.4000000000000004</v>
      </c>
      <c r="M39">
        <v>0.2</v>
      </c>
      <c r="N39">
        <v>4.2</v>
      </c>
      <c r="O39">
        <v>3.6</v>
      </c>
      <c r="P39">
        <v>4.7</v>
      </c>
      <c r="Q39">
        <v>0.3</v>
      </c>
    </row>
    <row r="40" spans="2:17" x14ac:dyDescent="0.35">
      <c r="B40">
        <v>1997</v>
      </c>
      <c r="C40">
        <v>1997</v>
      </c>
      <c r="D40" s="1" t="s">
        <v>57</v>
      </c>
      <c r="E40" s="1" t="s">
        <v>56</v>
      </c>
      <c r="F40" s="1" t="s">
        <v>53</v>
      </c>
      <c r="G40" s="1" t="s">
        <v>52</v>
      </c>
      <c r="H40">
        <v>233</v>
      </c>
      <c r="I40">
        <v>6715826</v>
      </c>
      <c r="J40">
        <v>3.5</v>
      </c>
      <c r="K40">
        <v>3</v>
      </c>
      <c r="L40">
        <v>3.9</v>
      </c>
      <c r="M40">
        <v>0.2</v>
      </c>
      <c r="N40">
        <v>3.8</v>
      </c>
      <c r="O40">
        <v>3.3</v>
      </c>
      <c r="P40">
        <v>4.4000000000000004</v>
      </c>
      <c r="Q40">
        <v>0.3</v>
      </c>
    </row>
    <row r="41" spans="2:17" x14ac:dyDescent="0.35">
      <c r="B41">
        <v>1998</v>
      </c>
      <c r="C41">
        <v>1998</v>
      </c>
      <c r="D41" s="1" t="s">
        <v>57</v>
      </c>
      <c r="E41" s="1" t="s">
        <v>56</v>
      </c>
      <c r="F41" s="1" t="s">
        <v>53</v>
      </c>
      <c r="G41" s="1" t="s">
        <v>52</v>
      </c>
      <c r="H41">
        <v>245</v>
      </c>
      <c r="I41">
        <v>6992551</v>
      </c>
      <c r="J41">
        <v>3.5</v>
      </c>
      <c r="K41">
        <v>3.1</v>
      </c>
      <c r="L41">
        <v>3.9</v>
      </c>
      <c r="M41">
        <v>0.2</v>
      </c>
      <c r="N41">
        <v>3.7</v>
      </c>
      <c r="O41">
        <v>3.2</v>
      </c>
      <c r="P41">
        <v>4.2</v>
      </c>
      <c r="Q41">
        <v>0.3</v>
      </c>
    </row>
    <row r="42" spans="2:17" x14ac:dyDescent="0.35">
      <c r="B42">
        <v>1979</v>
      </c>
      <c r="C42">
        <v>1979</v>
      </c>
      <c r="D42" s="1" t="s">
        <v>57</v>
      </c>
      <c r="E42" s="1" t="s">
        <v>56</v>
      </c>
      <c r="F42" s="1" t="s">
        <v>49</v>
      </c>
      <c r="G42" s="1" t="s">
        <v>48</v>
      </c>
      <c r="H42">
        <v>6441</v>
      </c>
      <c r="I42">
        <v>99259355</v>
      </c>
      <c r="J42">
        <v>6.5</v>
      </c>
      <c r="K42">
        <v>6.3</v>
      </c>
      <c r="L42">
        <v>6.6</v>
      </c>
      <c r="M42">
        <v>0.1</v>
      </c>
      <c r="N42">
        <v>6.8</v>
      </c>
      <c r="O42">
        <v>6.6</v>
      </c>
      <c r="P42">
        <v>6.9</v>
      </c>
      <c r="Q42">
        <v>0.1</v>
      </c>
    </row>
    <row r="43" spans="2:17" x14ac:dyDescent="0.35">
      <c r="B43">
        <v>1980</v>
      </c>
      <c r="C43">
        <v>1980</v>
      </c>
      <c r="D43" s="1" t="s">
        <v>57</v>
      </c>
      <c r="E43" s="1" t="s">
        <v>56</v>
      </c>
      <c r="F43" s="1" t="s">
        <v>49</v>
      </c>
      <c r="G43" s="1" t="s">
        <v>48</v>
      </c>
      <c r="H43">
        <v>5928</v>
      </c>
      <c r="I43">
        <v>99850165</v>
      </c>
      <c r="J43">
        <v>5.9</v>
      </c>
      <c r="K43">
        <v>5.8</v>
      </c>
      <c r="L43">
        <v>6.1</v>
      </c>
      <c r="M43">
        <v>0.1</v>
      </c>
      <c r="N43">
        <v>6.1</v>
      </c>
      <c r="O43">
        <v>6</v>
      </c>
      <c r="P43">
        <v>6.3</v>
      </c>
      <c r="Q43">
        <v>0.1</v>
      </c>
    </row>
    <row r="44" spans="2:17" x14ac:dyDescent="0.35">
      <c r="B44">
        <v>1981</v>
      </c>
      <c r="C44">
        <v>1981</v>
      </c>
      <c r="D44" s="1" t="s">
        <v>57</v>
      </c>
      <c r="E44" s="1" t="s">
        <v>56</v>
      </c>
      <c r="F44" s="1" t="s">
        <v>49</v>
      </c>
      <c r="G44" s="1" t="s">
        <v>48</v>
      </c>
      <c r="H44">
        <v>6286</v>
      </c>
      <c r="I44">
        <v>100739109</v>
      </c>
      <c r="J44">
        <v>6.2</v>
      </c>
      <c r="K44">
        <v>6.1</v>
      </c>
      <c r="L44">
        <v>6.4</v>
      </c>
      <c r="M44">
        <v>0.1</v>
      </c>
      <c r="N44">
        <v>6.4</v>
      </c>
      <c r="O44">
        <v>6.3</v>
      </c>
      <c r="P44">
        <v>6.6</v>
      </c>
      <c r="Q44">
        <v>0.1</v>
      </c>
    </row>
    <row r="45" spans="2:17" x14ac:dyDescent="0.35">
      <c r="B45">
        <v>1982</v>
      </c>
      <c r="C45">
        <v>1982</v>
      </c>
      <c r="D45" s="1" t="s">
        <v>57</v>
      </c>
      <c r="E45" s="1" t="s">
        <v>56</v>
      </c>
      <c r="F45" s="1" t="s">
        <v>49</v>
      </c>
      <c r="G45" s="1" t="s">
        <v>48</v>
      </c>
      <c r="H45">
        <v>6176</v>
      </c>
      <c r="I45">
        <v>101457373</v>
      </c>
      <c r="J45">
        <v>6.1</v>
      </c>
      <c r="K45">
        <v>5.9</v>
      </c>
      <c r="L45">
        <v>6.2</v>
      </c>
      <c r="M45">
        <v>0.1</v>
      </c>
      <c r="N45">
        <v>6.2</v>
      </c>
      <c r="O45">
        <v>6.1</v>
      </c>
      <c r="P45">
        <v>6.4</v>
      </c>
      <c r="Q45">
        <v>0.1</v>
      </c>
    </row>
    <row r="46" spans="2:17" x14ac:dyDescent="0.35">
      <c r="B46">
        <v>1983</v>
      </c>
      <c r="C46">
        <v>1983</v>
      </c>
      <c r="D46" s="1" t="s">
        <v>57</v>
      </c>
      <c r="E46" s="1" t="s">
        <v>56</v>
      </c>
      <c r="F46" s="1" t="s">
        <v>49</v>
      </c>
      <c r="G46" s="1" t="s">
        <v>48</v>
      </c>
      <c r="H46">
        <v>6060</v>
      </c>
      <c r="I46">
        <v>102112689</v>
      </c>
      <c r="J46">
        <v>5.9</v>
      </c>
      <c r="K46">
        <v>5.8</v>
      </c>
      <c r="L46">
        <v>6.1</v>
      </c>
      <c r="M46">
        <v>0.1</v>
      </c>
      <c r="N46">
        <v>6</v>
      </c>
      <c r="O46">
        <v>5.9</v>
      </c>
      <c r="P46">
        <v>6.2</v>
      </c>
      <c r="Q46">
        <v>0.1</v>
      </c>
    </row>
    <row r="47" spans="2:17" x14ac:dyDescent="0.35">
      <c r="B47">
        <v>1984</v>
      </c>
      <c r="C47">
        <v>1984</v>
      </c>
      <c r="D47" s="1" t="s">
        <v>57</v>
      </c>
      <c r="E47" s="1" t="s">
        <v>56</v>
      </c>
      <c r="F47" s="1" t="s">
        <v>49</v>
      </c>
      <c r="G47" s="1" t="s">
        <v>48</v>
      </c>
      <c r="H47">
        <v>6120</v>
      </c>
      <c r="I47">
        <v>102783231</v>
      </c>
      <c r="J47">
        <v>6</v>
      </c>
      <c r="K47">
        <v>5.8</v>
      </c>
      <c r="L47">
        <v>6.1</v>
      </c>
      <c r="M47">
        <v>0.1</v>
      </c>
      <c r="N47">
        <v>6</v>
      </c>
      <c r="O47">
        <v>5.9</v>
      </c>
      <c r="P47">
        <v>6.2</v>
      </c>
      <c r="Q47">
        <v>0.1</v>
      </c>
    </row>
    <row r="48" spans="2:17" x14ac:dyDescent="0.35">
      <c r="B48">
        <v>1985</v>
      </c>
      <c r="C48">
        <v>1985</v>
      </c>
      <c r="D48" s="1" t="s">
        <v>57</v>
      </c>
      <c r="E48" s="1" t="s">
        <v>56</v>
      </c>
      <c r="F48" s="1" t="s">
        <v>49</v>
      </c>
      <c r="G48" s="1" t="s">
        <v>48</v>
      </c>
      <c r="H48">
        <v>5831</v>
      </c>
      <c r="I48">
        <v>103416781</v>
      </c>
      <c r="J48">
        <v>5.6</v>
      </c>
      <c r="K48">
        <v>5.5</v>
      </c>
      <c r="L48">
        <v>5.8</v>
      </c>
      <c r="M48">
        <v>0.1</v>
      </c>
      <c r="N48">
        <v>5.7</v>
      </c>
      <c r="O48">
        <v>5.5</v>
      </c>
      <c r="P48">
        <v>5.8</v>
      </c>
      <c r="Q48">
        <v>0.1</v>
      </c>
    </row>
    <row r="49" spans="2:17" x14ac:dyDescent="0.35">
      <c r="B49">
        <v>1986</v>
      </c>
      <c r="C49">
        <v>1986</v>
      </c>
      <c r="D49" s="1" t="s">
        <v>57</v>
      </c>
      <c r="E49" s="1" t="s">
        <v>56</v>
      </c>
      <c r="F49" s="1" t="s">
        <v>49</v>
      </c>
      <c r="G49" s="1" t="s">
        <v>48</v>
      </c>
      <c r="H49">
        <v>6167</v>
      </c>
      <c r="I49">
        <v>104066043</v>
      </c>
      <c r="J49">
        <v>5.9</v>
      </c>
      <c r="K49">
        <v>5.8</v>
      </c>
      <c r="L49">
        <v>6.1</v>
      </c>
      <c r="M49">
        <v>0.1</v>
      </c>
      <c r="N49">
        <v>6</v>
      </c>
      <c r="O49">
        <v>5.8</v>
      </c>
      <c r="P49">
        <v>6.1</v>
      </c>
      <c r="Q49">
        <v>0.1</v>
      </c>
    </row>
    <row r="50" spans="2:17" x14ac:dyDescent="0.35">
      <c r="B50">
        <v>1987</v>
      </c>
      <c r="C50">
        <v>1987</v>
      </c>
      <c r="D50" s="1" t="s">
        <v>57</v>
      </c>
      <c r="E50" s="1" t="s">
        <v>56</v>
      </c>
      <c r="F50" s="1" t="s">
        <v>49</v>
      </c>
      <c r="G50" s="1" t="s">
        <v>48</v>
      </c>
      <c r="H50">
        <v>6029</v>
      </c>
      <c r="I50">
        <v>104726030</v>
      </c>
      <c r="J50">
        <v>5.8</v>
      </c>
      <c r="K50">
        <v>5.6</v>
      </c>
      <c r="L50">
        <v>5.9</v>
      </c>
      <c r="M50">
        <v>0.1</v>
      </c>
      <c r="N50">
        <v>5.8</v>
      </c>
      <c r="O50">
        <v>5.6</v>
      </c>
      <c r="P50">
        <v>5.9</v>
      </c>
      <c r="Q50">
        <v>0.1</v>
      </c>
    </row>
    <row r="51" spans="2:17" x14ac:dyDescent="0.35">
      <c r="B51">
        <v>1988</v>
      </c>
      <c r="C51">
        <v>1988</v>
      </c>
      <c r="D51" s="1" t="s">
        <v>57</v>
      </c>
      <c r="E51" s="1" t="s">
        <v>56</v>
      </c>
      <c r="F51" s="1" t="s">
        <v>49</v>
      </c>
      <c r="G51" s="1" t="s">
        <v>48</v>
      </c>
      <c r="H51">
        <v>5810</v>
      </c>
      <c r="I51">
        <v>105388603</v>
      </c>
      <c r="J51">
        <v>5.5</v>
      </c>
      <c r="K51">
        <v>5.4</v>
      </c>
      <c r="L51">
        <v>5.7</v>
      </c>
      <c r="M51">
        <v>0.1</v>
      </c>
      <c r="N51">
        <v>5.5</v>
      </c>
      <c r="O51">
        <v>5.3</v>
      </c>
      <c r="P51">
        <v>5.6</v>
      </c>
      <c r="Q51">
        <v>0.1</v>
      </c>
    </row>
    <row r="52" spans="2:17" x14ac:dyDescent="0.35">
      <c r="B52">
        <v>1989</v>
      </c>
      <c r="C52">
        <v>1989</v>
      </c>
      <c r="D52" s="1" t="s">
        <v>57</v>
      </c>
      <c r="E52" s="1" t="s">
        <v>56</v>
      </c>
      <c r="F52" s="1" t="s">
        <v>49</v>
      </c>
      <c r="G52" s="1" t="s">
        <v>48</v>
      </c>
      <c r="H52">
        <v>5566</v>
      </c>
      <c r="I52">
        <v>106068820</v>
      </c>
      <c r="J52">
        <v>5.2</v>
      </c>
      <c r="K52">
        <v>5.0999999999999996</v>
      </c>
      <c r="L52">
        <v>5.4</v>
      </c>
      <c r="M52">
        <v>0.1</v>
      </c>
      <c r="N52">
        <v>5.2</v>
      </c>
      <c r="O52">
        <v>5.0999999999999996</v>
      </c>
      <c r="P52">
        <v>5.4</v>
      </c>
      <c r="Q52">
        <v>0.1</v>
      </c>
    </row>
    <row r="53" spans="2:17" x14ac:dyDescent="0.35">
      <c r="B53">
        <v>1990</v>
      </c>
      <c r="C53">
        <v>1990</v>
      </c>
      <c r="D53" s="1" t="s">
        <v>57</v>
      </c>
      <c r="E53" s="1" t="s">
        <v>56</v>
      </c>
      <c r="F53" s="1" t="s">
        <v>49</v>
      </c>
      <c r="G53" s="1" t="s">
        <v>48</v>
      </c>
      <c r="H53">
        <v>5638</v>
      </c>
      <c r="I53">
        <v>106640027</v>
      </c>
      <c r="J53">
        <v>5.3</v>
      </c>
      <c r="K53">
        <v>5.0999999999999996</v>
      </c>
      <c r="L53">
        <v>5.4</v>
      </c>
      <c r="M53">
        <v>0.1</v>
      </c>
      <c r="N53">
        <v>5.2</v>
      </c>
      <c r="O53">
        <v>5.0999999999999996</v>
      </c>
      <c r="P53">
        <v>5.4</v>
      </c>
      <c r="Q53">
        <v>0.1</v>
      </c>
    </row>
    <row r="54" spans="2:17" x14ac:dyDescent="0.35">
      <c r="B54">
        <v>1991</v>
      </c>
      <c r="C54">
        <v>1991</v>
      </c>
      <c r="D54" s="1" t="s">
        <v>57</v>
      </c>
      <c r="E54" s="1" t="s">
        <v>56</v>
      </c>
      <c r="F54" s="1" t="s">
        <v>49</v>
      </c>
      <c r="G54" s="1" t="s">
        <v>48</v>
      </c>
      <c r="H54">
        <v>5544</v>
      </c>
      <c r="I54">
        <v>107984982</v>
      </c>
      <c r="J54">
        <v>5.0999999999999996</v>
      </c>
      <c r="K54">
        <v>5</v>
      </c>
      <c r="L54">
        <v>5.3</v>
      </c>
      <c r="M54">
        <v>0.1</v>
      </c>
      <c r="N54">
        <v>5.0999999999999996</v>
      </c>
      <c r="O54">
        <v>5</v>
      </c>
      <c r="P54">
        <v>5.2</v>
      </c>
      <c r="Q54">
        <v>0.1</v>
      </c>
    </row>
    <row r="55" spans="2:17" x14ac:dyDescent="0.35">
      <c r="B55">
        <v>1992</v>
      </c>
      <c r="C55">
        <v>1992</v>
      </c>
      <c r="D55" s="1" t="s">
        <v>57</v>
      </c>
      <c r="E55" s="1" t="s">
        <v>56</v>
      </c>
      <c r="F55" s="1" t="s">
        <v>49</v>
      </c>
      <c r="G55" s="1" t="s">
        <v>48</v>
      </c>
      <c r="H55">
        <v>5485</v>
      </c>
      <c r="I55">
        <v>109072121</v>
      </c>
      <c r="J55">
        <v>5</v>
      </c>
      <c r="K55">
        <v>4.9000000000000004</v>
      </c>
      <c r="L55">
        <v>5.2</v>
      </c>
      <c r="M55">
        <v>0.1</v>
      </c>
      <c r="N55">
        <v>5</v>
      </c>
      <c r="O55">
        <v>4.9000000000000004</v>
      </c>
      <c r="P55">
        <v>5.0999999999999996</v>
      </c>
      <c r="Q55">
        <v>0.1</v>
      </c>
    </row>
    <row r="56" spans="2:17" x14ac:dyDescent="0.35">
      <c r="B56">
        <v>1993</v>
      </c>
      <c r="C56">
        <v>1993</v>
      </c>
      <c r="D56" s="1" t="s">
        <v>57</v>
      </c>
      <c r="E56" s="1" t="s">
        <v>56</v>
      </c>
      <c r="F56" s="1" t="s">
        <v>49</v>
      </c>
      <c r="G56" s="1" t="s">
        <v>48</v>
      </c>
      <c r="H56">
        <v>5511</v>
      </c>
      <c r="I56">
        <v>110160973</v>
      </c>
      <c r="J56">
        <v>5</v>
      </c>
      <c r="K56">
        <v>4.9000000000000004</v>
      </c>
      <c r="L56">
        <v>5.0999999999999996</v>
      </c>
      <c r="M56">
        <v>0.1</v>
      </c>
      <c r="N56">
        <v>5</v>
      </c>
      <c r="O56">
        <v>4.8</v>
      </c>
      <c r="P56">
        <v>5.0999999999999996</v>
      </c>
      <c r="Q56">
        <v>0.1</v>
      </c>
    </row>
    <row r="57" spans="2:17" x14ac:dyDescent="0.35">
      <c r="B57">
        <v>1994</v>
      </c>
      <c r="C57">
        <v>1994</v>
      </c>
      <c r="D57" s="1" t="s">
        <v>57</v>
      </c>
      <c r="E57" s="1" t="s">
        <v>56</v>
      </c>
      <c r="F57" s="1" t="s">
        <v>49</v>
      </c>
      <c r="G57" s="1" t="s">
        <v>48</v>
      </c>
      <c r="H57">
        <v>5395</v>
      </c>
      <c r="I57">
        <v>111179786</v>
      </c>
      <c r="J57">
        <v>4.9000000000000004</v>
      </c>
      <c r="K57">
        <v>4.7</v>
      </c>
      <c r="L57">
        <v>5</v>
      </c>
      <c r="M57">
        <v>0.1</v>
      </c>
      <c r="N57">
        <v>4.8</v>
      </c>
      <c r="O57">
        <v>4.7</v>
      </c>
      <c r="P57">
        <v>4.9000000000000004</v>
      </c>
      <c r="Q57">
        <v>0.1</v>
      </c>
    </row>
    <row r="58" spans="2:17" x14ac:dyDescent="0.35">
      <c r="B58">
        <v>1995</v>
      </c>
      <c r="C58">
        <v>1995</v>
      </c>
      <c r="D58" s="1" t="s">
        <v>57</v>
      </c>
      <c r="E58" s="1" t="s">
        <v>56</v>
      </c>
      <c r="F58" s="1" t="s">
        <v>49</v>
      </c>
      <c r="G58" s="1" t="s">
        <v>48</v>
      </c>
      <c r="H58">
        <v>5334</v>
      </c>
      <c r="I58">
        <v>112156687</v>
      </c>
      <c r="J58">
        <v>4.8</v>
      </c>
      <c r="K58">
        <v>4.5999999999999996</v>
      </c>
      <c r="L58">
        <v>4.9000000000000004</v>
      </c>
      <c r="M58">
        <v>0.1</v>
      </c>
      <c r="N58">
        <v>4.7</v>
      </c>
      <c r="O58">
        <v>4.5999999999999996</v>
      </c>
      <c r="P58">
        <v>4.8</v>
      </c>
      <c r="Q58">
        <v>0.1</v>
      </c>
    </row>
    <row r="59" spans="2:17" x14ac:dyDescent="0.35">
      <c r="B59">
        <v>1996</v>
      </c>
      <c r="C59">
        <v>1996</v>
      </c>
      <c r="D59" s="1" t="s">
        <v>57</v>
      </c>
      <c r="E59" s="1" t="s">
        <v>56</v>
      </c>
      <c r="F59" s="1" t="s">
        <v>49</v>
      </c>
      <c r="G59" s="1" t="s">
        <v>48</v>
      </c>
      <c r="H59">
        <v>5309</v>
      </c>
      <c r="I59">
        <v>113129108</v>
      </c>
      <c r="J59">
        <v>4.7</v>
      </c>
      <c r="K59">
        <v>4.5999999999999996</v>
      </c>
      <c r="L59">
        <v>4.8</v>
      </c>
      <c r="M59">
        <v>0.1</v>
      </c>
      <c r="N59">
        <v>4.5999999999999996</v>
      </c>
      <c r="O59">
        <v>4.5</v>
      </c>
      <c r="P59">
        <v>4.8</v>
      </c>
      <c r="Q59">
        <v>0.1</v>
      </c>
    </row>
    <row r="60" spans="2:17" x14ac:dyDescent="0.35">
      <c r="B60">
        <v>1997</v>
      </c>
      <c r="C60">
        <v>1997</v>
      </c>
      <c r="D60" s="1" t="s">
        <v>57</v>
      </c>
      <c r="E60" s="1" t="s">
        <v>56</v>
      </c>
      <c r="F60" s="1" t="s">
        <v>49</v>
      </c>
      <c r="G60" s="1" t="s">
        <v>48</v>
      </c>
      <c r="H60">
        <v>5471</v>
      </c>
      <c r="I60">
        <v>114125703</v>
      </c>
      <c r="J60">
        <v>4.8</v>
      </c>
      <c r="K60">
        <v>4.7</v>
      </c>
      <c r="L60">
        <v>4.9000000000000004</v>
      </c>
      <c r="M60">
        <v>0.1</v>
      </c>
      <c r="N60">
        <v>4.7</v>
      </c>
      <c r="O60">
        <v>4.5999999999999996</v>
      </c>
      <c r="P60">
        <v>4.8</v>
      </c>
      <c r="Q60">
        <v>0.1</v>
      </c>
    </row>
    <row r="61" spans="2:17" x14ac:dyDescent="0.35">
      <c r="B61">
        <v>1998</v>
      </c>
      <c r="C61">
        <v>1998</v>
      </c>
      <c r="D61" s="1" t="s">
        <v>57</v>
      </c>
      <c r="E61" s="1" t="s">
        <v>56</v>
      </c>
      <c r="F61" s="1" t="s">
        <v>49</v>
      </c>
      <c r="G61" s="1" t="s">
        <v>48</v>
      </c>
      <c r="H61">
        <v>5474</v>
      </c>
      <c r="I61">
        <v>115127094</v>
      </c>
      <c r="J61">
        <v>4.8</v>
      </c>
      <c r="K61">
        <v>4.5999999999999996</v>
      </c>
      <c r="L61">
        <v>4.9000000000000004</v>
      </c>
      <c r="M61">
        <v>0.1</v>
      </c>
      <c r="N61">
        <v>4.7</v>
      </c>
      <c r="O61">
        <v>4.5</v>
      </c>
      <c r="P61">
        <v>4.8</v>
      </c>
      <c r="Q61">
        <v>0.1</v>
      </c>
    </row>
    <row r="62" spans="2:17" x14ac:dyDescent="0.35">
      <c r="B62">
        <v>1979</v>
      </c>
      <c r="C62">
        <v>1979</v>
      </c>
      <c r="D62" s="1" t="s">
        <v>51</v>
      </c>
      <c r="E62" s="1" t="s">
        <v>50</v>
      </c>
      <c r="F62" s="1" t="s">
        <v>55</v>
      </c>
      <c r="G62" s="1" t="s">
        <v>54</v>
      </c>
      <c r="H62">
        <v>1428</v>
      </c>
      <c r="I62">
        <v>12471869</v>
      </c>
      <c r="J62">
        <v>11.4</v>
      </c>
      <c r="K62">
        <v>10.9</v>
      </c>
      <c r="L62">
        <v>12</v>
      </c>
      <c r="M62">
        <v>0.3</v>
      </c>
      <c r="N62">
        <v>12.7</v>
      </c>
      <c r="O62">
        <v>11.9</v>
      </c>
      <c r="P62">
        <v>13.4</v>
      </c>
      <c r="Q62">
        <v>0.4</v>
      </c>
    </row>
    <row r="63" spans="2:17" x14ac:dyDescent="0.35">
      <c r="B63">
        <v>1980</v>
      </c>
      <c r="C63">
        <v>1980</v>
      </c>
      <c r="D63" s="1" t="s">
        <v>51</v>
      </c>
      <c r="E63" s="1" t="s">
        <v>50</v>
      </c>
      <c r="F63" s="1" t="s">
        <v>55</v>
      </c>
      <c r="G63" s="1" t="s">
        <v>54</v>
      </c>
      <c r="H63">
        <v>1297</v>
      </c>
      <c r="I63">
        <v>12603840</v>
      </c>
      <c r="J63">
        <v>10.3</v>
      </c>
      <c r="K63">
        <v>9.6999999999999993</v>
      </c>
      <c r="L63">
        <v>10.9</v>
      </c>
      <c r="M63">
        <v>0.3</v>
      </c>
      <c r="N63">
        <v>11.4</v>
      </c>
      <c r="O63">
        <v>10.7</v>
      </c>
      <c r="P63">
        <v>12.1</v>
      </c>
      <c r="Q63">
        <v>0.3</v>
      </c>
    </row>
    <row r="64" spans="2:17" x14ac:dyDescent="0.35">
      <c r="B64">
        <v>1981</v>
      </c>
      <c r="C64">
        <v>1981</v>
      </c>
      <c r="D64" s="1" t="s">
        <v>51</v>
      </c>
      <c r="E64" s="1" t="s">
        <v>50</v>
      </c>
      <c r="F64" s="1" t="s">
        <v>55</v>
      </c>
      <c r="G64" s="1" t="s">
        <v>54</v>
      </c>
      <c r="H64">
        <v>1315</v>
      </c>
      <c r="I64">
        <v>12841180</v>
      </c>
      <c r="J64">
        <v>10.199999999999999</v>
      </c>
      <c r="K64">
        <v>9.6999999999999993</v>
      </c>
      <c r="L64">
        <v>10.8</v>
      </c>
      <c r="M64">
        <v>0.3</v>
      </c>
      <c r="N64">
        <v>11.4</v>
      </c>
      <c r="O64">
        <v>10.7</v>
      </c>
      <c r="P64">
        <v>12.1</v>
      </c>
      <c r="Q64">
        <v>0.3</v>
      </c>
    </row>
    <row r="65" spans="2:17" x14ac:dyDescent="0.35">
      <c r="B65">
        <v>1982</v>
      </c>
      <c r="C65">
        <v>1982</v>
      </c>
      <c r="D65" s="1" t="s">
        <v>51</v>
      </c>
      <c r="E65" s="1" t="s">
        <v>50</v>
      </c>
      <c r="F65" s="1" t="s">
        <v>55</v>
      </c>
      <c r="G65" s="1" t="s">
        <v>54</v>
      </c>
      <c r="H65">
        <v>1327</v>
      </c>
      <c r="I65">
        <v>13015345</v>
      </c>
      <c r="J65">
        <v>10.199999999999999</v>
      </c>
      <c r="K65">
        <v>9.6</v>
      </c>
      <c r="L65">
        <v>10.7</v>
      </c>
      <c r="M65">
        <v>0.3</v>
      </c>
      <c r="N65">
        <v>11.2</v>
      </c>
      <c r="O65">
        <v>10.5</v>
      </c>
      <c r="P65">
        <v>11.8</v>
      </c>
      <c r="Q65">
        <v>0.3</v>
      </c>
    </row>
    <row r="66" spans="2:17" x14ac:dyDescent="0.35">
      <c r="B66">
        <v>1983</v>
      </c>
      <c r="C66">
        <v>1983</v>
      </c>
      <c r="D66" s="1" t="s">
        <v>51</v>
      </c>
      <c r="E66" s="1" t="s">
        <v>50</v>
      </c>
      <c r="F66" s="1" t="s">
        <v>55</v>
      </c>
      <c r="G66" s="1" t="s">
        <v>54</v>
      </c>
      <c r="H66">
        <v>1321</v>
      </c>
      <c r="I66">
        <v>13182452</v>
      </c>
      <c r="J66">
        <v>10</v>
      </c>
      <c r="K66">
        <v>9.5</v>
      </c>
      <c r="L66">
        <v>10.6</v>
      </c>
      <c r="M66">
        <v>0.3</v>
      </c>
      <c r="N66">
        <v>11</v>
      </c>
      <c r="O66">
        <v>10.4</v>
      </c>
      <c r="P66">
        <v>11.7</v>
      </c>
      <c r="Q66">
        <v>0.3</v>
      </c>
    </row>
    <row r="67" spans="2:17" x14ac:dyDescent="0.35">
      <c r="B67">
        <v>1984</v>
      </c>
      <c r="C67">
        <v>1984</v>
      </c>
      <c r="D67" s="1" t="s">
        <v>51</v>
      </c>
      <c r="E67" s="1" t="s">
        <v>50</v>
      </c>
      <c r="F67" s="1" t="s">
        <v>55</v>
      </c>
      <c r="G67" s="1" t="s">
        <v>54</v>
      </c>
      <c r="H67">
        <v>1432</v>
      </c>
      <c r="I67">
        <v>13355524</v>
      </c>
      <c r="J67">
        <v>10.7</v>
      </c>
      <c r="K67">
        <v>10.199999999999999</v>
      </c>
      <c r="L67">
        <v>11.3</v>
      </c>
      <c r="M67">
        <v>0.3</v>
      </c>
      <c r="N67">
        <v>11.7</v>
      </c>
      <c r="O67">
        <v>11.1</v>
      </c>
      <c r="P67">
        <v>12.4</v>
      </c>
      <c r="Q67">
        <v>0.3</v>
      </c>
    </row>
    <row r="68" spans="2:17" x14ac:dyDescent="0.35">
      <c r="B68">
        <v>1985</v>
      </c>
      <c r="C68">
        <v>1985</v>
      </c>
      <c r="D68" s="1" t="s">
        <v>51</v>
      </c>
      <c r="E68" s="1" t="s">
        <v>50</v>
      </c>
      <c r="F68" s="1" t="s">
        <v>55</v>
      </c>
      <c r="G68" s="1" t="s">
        <v>54</v>
      </c>
      <c r="H68">
        <v>1481</v>
      </c>
      <c r="I68">
        <v>13524217</v>
      </c>
      <c r="J68">
        <v>11</v>
      </c>
      <c r="K68">
        <v>10.4</v>
      </c>
      <c r="L68">
        <v>11.5</v>
      </c>
      <c r="M68">
        <v>0.3</v>
      </c>
      <c r="N68">
        <v>11.8</v>
      </c>
      <c r="O68">
        <v>11.2</v>
      </c>
      <c r="P68">
        <v>12.5</v>
      </c>
      <c r="Q68">
        <v>0.3</v>
      </c>
    </row>
    <row r="69" spans="2:17" x14ac:dyDescent="0.35">
      <c r="B69">
        <v>1986</v>
      </c>
      <c r="C69">
        <v>1986</v>
      </c>
      <c r="D69" s="1" t="s">
        <v>51</v>
      </c>
      <c r="E69" s="1" t="s">
        <v>50</v>
      </c>
      <c r="F69" s="1" t="s">
        <v>55</v>
      </c>
      <c r="G69" s="1" t="s">
        <v>54</v>
      </c>
      <c r="H69">
        <v>1537</v>
      </c>
      <c r="I69">
        <v>13707492</v>
      </c>
      <c r="J69">
        <v>11.2</v>
      </c>
      <c r="K69">
        <v>10.7</v>
      </c>
      <c r="L69">
        <v>11.8</v>
      </c>
      <c r="M69">
        <v>0.3</v>
      </c>
      <c r="N69">
        <v>12.2</v>
      </c>
      <c r="O69">
        <v>11.6</v>
      </c>
      <c r="P69">
        <v>12.9</v>
      </c>
      <c r="Q69">
        <v>0.3</v>
      </c>
    </row>
    <row r="70" spans="2:17" x14ac:dyDescent="0.35">
      <c r="B70">
        <v>1987</v>
      </c>
      <c r="C70">
        <v>1987</v>
      </c>
      <c r="D70" s="1" t="s">
        <v>51</v>
      </c>
      <c r="E70" s="1" t="s">
        <v>50</v>
      </c>
      <c r="F70" s="1" t="s">
        <v>55</v>
      </c>
      <c r="G70" s="1" t="s">
        <v>54</v>
      </c>
      <c r="H70">
        <v>1635</v>
      </c>
      <c r="I70">
        <v>13891650</v>
      </c>
      <c r="J70">
        <v>11.8</v>
      </c>
      <c r="K70">
        <v>11.2</v>
      </c>
      <c r="L70">
        <v>12.3</v>
      </c>
      <c r="M70">
        <v>0.3</v>
      </c>
      <c r="N70">
        <v>12.8</v>
      </c>
      <c r="O70">
        <v>12.1</v>
      </c>
      <c r="P70">
        <v>13.5</v>
      </c>
      <c r="Q70">
        <v>0.3</v>
      </c>
    </row>
    <row r="71" spans="2:17" x14ac:dyDescent="0.35">
      <c r="B71">
        <v>1988</v>
      </c>
      <c r="C71">
        <v>1988</v>
      </c>
      <c r="D71" s="1" t="s">
        <v>51</v>
      </c>
      <c r="E71" s="1" t="s">
        <v>50</v>
      </c>
      <c r="F71" s="1" t="s">
        <v>55</v>
      </c>
      <c r="G71" s="1" t="s">
        <v>54</v>
      </c>
      <c r="H71">
        <v>1648</v>
      </c>
      <c r="I71">
        <v>14084156</v>
      </c>
      <c r="J71">
        <v>11.7</v>
      </c>
      <c r="K71">
        <v>11.1</v>
      </c>
      <c r="L71">
        <v>12.3</v>
      </c>
      <c r="M71">
        <v>0.3</v>
      </c>
      <c r="N71">
        <v>12.2</v>
      </c>
      <c r="O71">
        <v>11.6</v>
      </c>
      <c r="P71">
        <v>12.9</v>
      </c>
      <c r="Q71">
        <v>0.3</v>
      </c>
    </row>
    <row r="72" spans="2:17" x14ac:dyDescent="0.35">
      <c r="B72">
        <v>1989</v>
      </c>
      <c r="C72">
        <v>1989</v>
      </c>
      <c r="D72" s="1" t="s">
        <v>51</v>
      </c>
      <c r="E72" s="1" t="s">
        <v>50</v>
      </c>
      <c r="F72" s="1" t="s">
        <v>55</v>
      </c>
      <c r="G72" s="1" t="s">
        <v>54</v>
      </c>
      <c r="H72">
        <v>1771</v>
      </c>
      <c r="I72">
        <v>14284581</v>
      </c>
      <c r="J72">
        <v>12.4</v>
      </c>
      <c r="K72">
        <v>11.8</v>
      </c>
      <c r="L72">
        <v>13</v>
      </c>
      <c r="M72">
        <v>0.3</v>
      </c>
      <c r="N72">
        <v>13</v>
      </c>
      <c r="O72">
        <v>12.3</v>
      </c>
      <c r="P72">
        <v>13.6</v>
      </c>
      <c r="Q72">
        <v>0.3</v>
      </c>
    </row>
    <row r="73" spans="2:17" x14ac:dyDescent="0.35">
      <c r="B73">
        <v>1990</v>
      </c>
      <c r="C73">
        <v>1990</v>
      </c>
      <c r="D73" s="1" t="s">
        <v>51</v>
      </c>
      <c r="E73" s="1" t="s">
        <v>50</v>
      </c>
      <c r="F73" s="1" t="s">
        <v>55</v>
      </c>
      <c r="G73" s="1" t="s">
        <v>54</v>
      </c>
      <c r="H73">
        <v>1737</v>
      </c>
      <c r="I73">
        <v>14444978</v>
      </c>
      <c r="J73">
        <v>12</v>
      </c>
      <c r="K73">
        <v>11.5</v>
      </c>
      <c r="L73">
        <v>12.6</v>
      </c>
      <c r="M73">
        <v>0.3</v>
      </c>
      <c r="N73">
        <v>12.8</v>
      </c>
      <c r="O73">
        <v>12.1</v>
      </c>
      <c r="P73">
        <v>13.4</v>
      </c>
      <c r="Q73">
        <v>0.3</v>
      </c>
    </row>
    <row r="74" spans="2:17" x14ac:dyDescent="0.35">
      <c r="B74">
        <v>1991</v>
      </c>
      <c r="C74">
        <v>1991</v>
      </c>
      <c r="D74" s="1" t="s">
        <v>51</v>
      </c>
      <c r="E74" s="1" t="s">
        <v>50</v>
      </c>
      <c r="F74" s="1" t="s">
        <v>55</v>
      </c>
      <c r="G74" s="1" t="s">
        <v>54</v>
      </c>
      <c r="H74">
        <v>1782</v>
      </c>
      <c r="I74">
        <v>14833950</v>
      </c>
      <c r="J74">
        <v>12</v>
      </c>
      <c r="K74">
        <v>11.5</v>
      </c>
      <c r="L74">
        <v>12.6</v>
      </c>
      <c r="M74">
        <v>0.3</v>
      </c>
      <c r="N74">
        <v>12.9</v>
      </c>
      <c r="O74">
        <v>12.3</v>
      </c>
      <c r="P74">
        <v>13.6</v>
      </c>
      <c r="Q74">
        <v>0.3</v>
      </c>
    </row>
    <row r="75" spans="2:17" x14ac:dyDescent="0.35">
      <c r="B75">
        <v>1992</v>
      </c>
      <c r="C75">
        <v>1992</v>
      </c>
      <c r="D75" s="1" t="s">
        <v>51</v>
      </c>
      <c r="E75" s="1" t="s">
        <v>50</v>
      </c>
      <c r="F75" s="1" t="s">
        <v>55</v>
      </c>
      <c r="G75" s="1" t="s">
        <v>54</v>
      </c>
      <c r="H75">
        <v>1803</v>
      </c>
      <c r="I75">
        <v>15174488</v>
      </c>
      <c r="J75">
        <v>11.9</v>
      </c>
      <c r="K75">
        <v>11.3</v>
      </c>
      <c r="L75">
        <v>12.4</v>
      </c>
      <c r="M75">
        <v>0.3</v>
      </c>
      <c r="N75">
        <v>12.5</v>
      </c>
      <c r="O75">
        <v>11.9</v>
      </c>
      <c r="P75">
        <v>13.2</v>
      </c>
      <c r="Q75">
        <v>0.3</v>
      </c>
    </row>
    <row r="76" spans="2:17" x14ac:dyDescent="0.35">
      <c r="B76">
        <v>1993</v>
      </c>
      <c r="C76">
        <v>1993</v>
      </c>
      <c r="D76" s="1" t="s">
        <v>51</v>
      </c>
      <c r="E76" s="1" t="s">
        <v>50</v>
      </c>
      <c r="F76" s="1" t="s">
        <v>55</v>
      </c>
      <c r="G76" s="1" t="s">
        <v>54</v>
      </c>
      <c r="H76">
        <v>1905</v>
      </c>
      <c r="I76">
        <v>15484905</v>
      </c>
      <c r="J76">
        <v>12.3</v>
      </c>
      <c r="K76">
        <v>11.7</v>
      </c>
      <c r="L76">
        <v>12.9</v>
      </c>
      <c r="M76">
        <v>0.3</v>
      </c>
      <c r="N76">
        <v>12.9</v>
      </c>
      <c r="O76">
        <v>12.2</v>
      </c>
      <c r="P76">
        <v>13.5</v>
      </c>
      <c r="Q76">
        <v>0.3</v>
      </c>
    </row>
    <row r="77" spans="2:17" x14ac:dyDescent="0.35">
      <c r="B77">
        <v>1994</v>
      </c>
      <c r="C77">
        <v>1994</v>
      </c>
      <c r="D77" s="1" t="s">
        <v>51</v>
      </c>
      <c r="E77" s="1" t="s">
        <v>50</v>
      </c>
      <c r="F77" s="1" t="s">
        <v>55</v>
      </c>
      <c r="G77" s="1" t="s">
        <v>54</v>
      </c>
      <c r="H77">
        <v>1922</v>
      </c>
      <c r="I77">
        <v>15782502</v>
      </c>
      <c r="J77">
        <v>12.2</v>
      </c>
      <c r="K77">
        <v>11.6</v>
      </c>
      <c r="L77">
        <v>12.7</v>
      </c>
      <c r="M77">
        <v>0.3</v>
      </c>
      <c r="N77">
        <v>12.8</v>
      </c>
      <c r="O77">
        <v>12.2</v>
      </c>
      <c r="P77">
        <v>13.4</v>
      </c>
      <c r="Q77">
        <v>0.3</v>
      </c>
    </row>
    <row r="78" spans="2:17" x14ac:dyDescent="0.35">
      <c r="B78">
        <v>1995</v>
      </c>
      <c r="C78">
        <v>1995</v>
      </c>
      <c r="D78" s="1" t="s">
        <v>51</v>
      </c>
      <c r="E78" s="1" t="s">
        <v>50</v>
      </c>
      <c r="F78" s="1" t="s">
        <v>55</v>
      </c>
      <c r="G78" s="1" t="s">
        <v>54</v>
      </c>
      <c r="H78">
        <v>1878</v>
      </c>
      <c r="I78">
        <v>16062178</v>
      </c>
      <c r="J78">
        <v>11.7</v>
      </c>
      <c r="K78">
        <v>11.2</v>
      </c>
      <c r="L78">
        <v>12.2</v>
      </c>
      <c r="M78">
        <v>0.3</v>
      </c>
      <c r="N78">
        <v>12.4</v>
      </c>
      <c r="O78">
        <v>11.8</v>
      </c>
      <c r="P78">
        <v>13</v>
      </c>
      <c r="Q78">
        <v>0.3</v>
      </c>
    </row>
    <row r="79" spans="2:17" x14ac:dyDescent="0.35">
      <c r="B79">
        <v>1996</v>
      </c>
      <c r="C79">
        <v>1996</v>
      </c>
      <c r="D79" s="1" t="s">
        <v>51</v>
      </c>
      <c r="E79" s="1" t="s">
        <v>50</v>
      </c>
      <c r="F79" s="1" t="s">
        <v>55</v>
      </c>
      <c r="G79" s="1" t="s">
        <v>54</v>
      </c>
      <c r="H79">
        <v>1820</v>
      </c>
      <c r="I79">
        <v>16342988</v>
      </c>
      <c r="J79">
        <v>11.1</v>
      </c>
      <c r="K79">
        <v>10.6</v>
      </c>
      <c r="L79">
        <v>11.6</v>
      </c>
      <c r="M79">
        <v>0.3</v>
      </c>
      <c r="N79">
        <v>11.8</v>
      </c>
      <c r="O79">
        <v>11.2</v>
      </c>
      <c r="P79">
        <v>12.3</v>
      </c>
      <c r="Q79">
        <v>0.3</v>
      </c>
    </row>
    <row r="80" spans="2:17" x14ac:dyDescent="0.35">
      <c r="B80">
        <v>1997</v>
      </c>
      <c r="C80">
        <v>1997</v>
      </c>
      <c r="D80" s="1" t="s">
        <v>51</v>
      </c>
      <c r="E80" s="1" t="s">
        <v>50</v>
      </c>
      <c r="F80" s="1" t="s">
        <v>55</v>
      </c>
      <c r="G80" s="1" t="s">
        <v>54</v>
      </c>
      <c r="H80">
        <v>1764</v>
      </c>
      <c r="I80">
        <v>16628433</v>
      </c>
      <c r="J80">
        <v>10.6</v>
      </c>
      <c r="K80">
        <v>10.1</v>
      </c>
      <c r="L80">
        <v>11.1</v>
      </c>
      <c r="M80">
        <v>0.3</v>
      </c>
      <c r="N80">
        <v>11.3</v>
      </c>
      <c r="O80">
        <v>10.7</v>
      </c>
      <c r="P80">
        <v>11.8</v>
      </c>
      <c r="Q80">
        <v>0.3</v>
      </c>
    </row>
    <row r="81" spans="2:17" x14ac:dyDescent="0.35">
      <c r="B81">
        <v>1998</v>
      </c>
      <c r="C81">
        <v>1998</v>
      </c>
      <c r="D81" s="1" t="s">
        <v>51</v>
      </c>
      <c r="E81" s="1" t="s">
        <v>50</v>
      </c>
      <c r="F81" s="1" t="s">
        <v>55</v>
      </c>
      <c r="G81" s="1" t="s">
        <v>54</v>
      </c>
      <c r="H81">
        <v>1659</v>
      </c>
      <c r="I81">
        <v>16918166</v>
      </c>
      <c r="J81">
        <v>9.8000000000000007</v>
      </c>
      <c r="K81">
        <v>9.3000000000000007</v>
      </c>
      <c r="L81">
        <v>10.3</v>
      </c>
      <c r="M81">
        <v>0.2</v>
      </c>
      <c r="N81">
        <v>10.4</v>
      </c>
      <c r="O81">
        <v>9.9</v>
      </c>
      <c r="P81">
        <v>10.9</v>
      </c>
      <c r="Q81">
        <v>0.3</v>
      </c>
    </row>
    <row r="82" spans="2:17" x14ac:dyDescent="0.35">
      <c r="B82">
        <v>1979</v>
      </c>
      <c r="C82">
        <v>1979</v>
      </c>
      <c r="D82" s="1" t="s">
        <v>51</v>
      </c>
      <c r="E82" s="1" t="s">
        <v>50</v>
      </c>
      <c r="F82" s="1" t="s">
        <v>53</v>
      </c>
      <c r="G82" s="1" t="s">
        <v>52</v>
      </c>
      <c r="H82">
        <v>324</v>
      </c>
      <c r="I82">
        <v>2204886</v>
      </c>
      <c r="J82">
        <v>14.7</v>
      </c>
      <c r="K82">
        <v>13.1</v>
      </c>
      <c r="L82">
        <v>16.3</v>
      </c>
      <c r="M82">
        <v>0.8</v>
      </c>
      <c r="N82">
        <v>15.3</v>
      </c>
      <c r="O82">
        <v>13.3</v>
      </c>
      <c r="P82">
        <v>17.3</v>
      </c>
      <c r="Q82">
        <v>1</v>
      </c>
    </row>
    <row r="83" spans="2:17" x14ac:dyDescent="0.35">
      <c r="B83">
        <v>1980</v>
      </c>
      <c r="C83">
        <v>1980</v>
      </c>
      <c r="D83" s="1" t="s">
        <v>51</v>
      </c>
      <c r="E83" s="1" t="s">
        <v>50</v>
      </c>
      <c r="F83" s="1" t="s">
        <v>53</v>
      </c>
      <c r="G83" s="1" t="s">
        <v>52</v>
      </c>
      <c r="H83">
        <v>307</v>
      </c>
      <c r="I83">
        <v>2496686</v>
      </c>
      <c r="J83">
        <v>12.3</v>
      </c>
      <c r="K83">
        <v>10.9</v>
      </c>
      <c r="L83">
        <v>13.7</v>
      </c>
      <c r="M83">
        <v>0.7</v>
      </c>
      <c r="N83">
        <v>13.4</v>
      </c>
      <c r="O83">
        <v>11.5</v>
      </c>
      <c r="P83">
        <v>15.2</v>
      </c>
      <c r="Q83">
        <v>0.9</v>
      </c>
    </row>
    <row r="84" spans="2:17" x14ac:dyDescent="0.35">
      <c r="B84">
        <v>1981</v>
      </c>
      <c r="C84">
        <v>1981</v>
      </c>
      <c r="D84" s="1" t="s">
        <v>51</v>
      </c>
      <c r="E84" s="1" t="s">
        <v>50</v>
      </c>
      <c r="F84" s="1" t="s">
        <v>53</v>
      </c>
      <c r="G84" s="1" t="s">
        <v>52</v>
      </c>
      <c r="H84">
        <v>328</v>
      </c>
      <c r="I84">
        <v>2789027</v>
      </c>
      <c r="J84">
        <v>11.8</v>
      </c>
      <c r="K84">
        <v>10.5</v>
      </c>
      <c r="L84">
        <v>13</v>
      </c>
      <c r="M84">
        <v>0.6</v>
      </c>
      <c r="N84">
        <v>12.5</v>
      </c>
      <c r="O84">
        <v>11</v>
      </c>
      <c r="P84">
        <v>14.1</v>
      </c>
      <c r="Q84">
        <v>0.8</v>
      </c>
    </row>
    <row r="85" spans="2:17" x14ac:dyDescent="0.35">
      <c r="B85">
        <v>1982</v>
      </c>
      <c r="C85">
        <v>1982</v>
      </c>
      <c r="D85" s="1" t="s">
        <v>51</v>
      </c>
      <c r="E85" s="1" t="s">
        <v>50</v>
      </c>
      <c r="F85" s="1" t="s">
        <v>53</v>
      </c>
      <c r="G85" s="1" t="s">
        <v>52</v>
      </c>
      <c r="H85">
        <v>333</v>
      </c>
      <c r="I85">
        <v>2997566</v>
      </c>
      <c r="J85">
        <v>11.1</v>
      </c>
      <c r="K85">
        <v>9.9</v>
      </c>
      <c r="L85">
        <v>12.3</v>
      </c>
      <c r="M85">
        <v>0.6</v>
      </c>
      <c r="N85">
        <v>11.2</v>
      </c>
      <c r="O85">
        <v>9.9</v>
      </c>
      <c r="P85">
        <v>12.6</v>
      </c>
      <c r="Q85">
        <v>0.7</v>
      </c>
    </row>
    <row r="86" spans="2:17" x14ac:dyDescent="0.35">
      <c r="B86">
        <v>1983</v>
      </c>
      <c r="C86">
        <v>1983</v>
      </c>
      <c r="D86" s="1" t="s">
        <v>51</v>
      </c>
      <c r="E86" s="1" t="s">
        <v>50</v>
      </c>
      <c r="F86" s="1" t="s">
        <v>53</v>
      </c>
      <c r="G86" s="1" t="s">
        <v>52</v>
      </c>
      <c r="H86">
        <v>368</v>
      </c>
      <c r="I86">
        <v>3184577</v>
      </c>
      <c r="J86">
        <v>11.6</v>
      </c>
      <c r="K86">
        <v>10.4</v>
      </c>
      <c r="L86">
        <v>12.7</v>
      </c>
      <c r="M86">
        <v>0.6</v>
      </c>
      <c r="N86">
        <v>12.3</v>
      </c>
      <c r="O86">
        <v>10.8</v>
      </c>
      <c r="P86">
        <v>13.8</v>
      </c>
      <c r="Q86">
        <v>0.8</v>
      </c>
    </row>
    <row r="87" spans="2:17" x14ac:dyDescent="0.35">
      <c r="B87">
        <v>1984</v>
      </c>
      <c r="C87">
        <v>1984</v>
      </c>
      <c r="D87" s="1" t="s">
        <v>51</v>
      </c>
      <c r="E87" s="1" t="s">
        <v>50</v>
      </c>
      <c r="F87" s="1" t="s">
        <v>53</v>
      </c>
      <c r="G87" s="1" t="s">
        <v>52</v>
      </c>
      <c r="H87">
        <v>375</v>
      </c>
      <c r="I87">
        <v>3383626</v>
      </c>
      <c r="J87">
        <v>11.1</v>
      </c>
      <c r="K87">
        <v>10</v>
      </c>
      <c r="L87">
        <v>12.2</v>
      </c>
      <c r="M87">
        <v>0.6</v>
      </c>
      <c r="N87">
        <v>11.7</v>
      </c>
      <c r="O87">
        <v>10.4</v>
      </c>
      <c r="P87">
        <v>13.1</v>
      </c>
      <c r="Q87">
        <v>0.7</v>
      </c>
    </row>
    <row r="88" spans="2:17" x14ac:dyDescent="0.35">
      <c r="B88">
        <v>1985</v>
      </c>
      <c r="C88">
        <v>1985</v>
      </c>
      <c r="D88" s="1" t="s">
        <v>51</v>
      </c>
      <c r="E88" s="1" t="s">
        <v>50</v>
      </c>
      <c r="F88" s="1" t="s">
        <v>53</v>
      </c>
      <c r="G88" s="1" t="s">
        <v>52</v>
      </c>
      <c r="H88">
        <v>408</v>
      </c>
      <c r="I88">
        <v>3590743</v>
      </c>
      <c r="J88">
        <v>11.4</v>
      </c>
      <c r="K88">
        <v>10.3</v>
      </c>
      <c r="L88">
        <v>12.5</v>
      </c>
      <c r="M88">
        <v>0.6</v>
      </c>
      <c r="N88">
        <v>11.4</v>
      </c>
      <c r="O88">
        <v>10.1</v>
      </c>
      <c r="P88">
        <v>12.7</v>
      </c>
      <c r="Q88">
        <v>0.7</v>
      </c>
    </row>
    <row r="89" spans="2:17" x14ac:dyDescent="0.35">
      <c r="B89">
        <v>1986</v>
      </c>
      <c r="C89">
        <v>1986</v>
      </c>
      <c r="D89" s="1" t="s">
        <v>51</v>
      </c>
      <c r="E89" s="1" t="s">
        <v>50</v>
      </c>
      <c r="F89" s="1" t="s">
        <v>53</v>
      </c>
      <c r="G89" s="1" t="s">
        <v>52</v>
      </c>
      <c r="H89">
        <v>419</v>
      </c>
      <c r="I89">
        <v>3805273</v>
      </c>
      <c r="J89">
        <v>11</v>
      </c>
      <c r="K89">
        <v>10</v>
      </c>
      <c r="L89">
        <v>12.1</v>
      </c>
      <c r="M89">
        <v>0.5</v>
      </c>
      <c r="N89">
        <v>11.9</v>
      </c>
      <c r="O89">
        <v>10.6</v>
      </c>
      <c r="P89">
        <v>13.2</v>
      </c>
      <c r="Q89">
        <v>0.7</v>
      </c>
    </row>
    <row r="90" spans="2:17" x14ac:dyDescent="0.35">
      <c r="B90">
        <v>1987</v>
      </c>
      <c r="C90">
        <v>1987</v>
      </c>
      <c r="D90" s="1" t="s">
        <v>51</v>
      </c>
      <c r="E90" s="1" t="s">
        <v>50</v>
      </c>
      <c r="F90" s="1" t="s">
        <v>53</v>
      </c>
      <c r="G90" s="1" t="s">
        <v>52</v>
      </c>
      <c r="H90">
        <v>449</v>
      </c>
      <c r="I90">
        <v>4021167</v>
      </c>
      <c r="J90">
        <v>11.2</v>
      </c>
      <c r="K90">
        <v>10.1</v>
      </c>
      <c r="L90">
        <v>12.2</v>
      </c>
      <c r="M90">
        <v>0.5</v>
      </c>
      <c r="N90">
        <v>12.6</v>
      </c>
      <c r="O90">
        <v>11.2</v>
      </c>
      <c r="P90">
        <v>14</v>
      </c>
      <c r="Q90">
        <v>0.7</v>
      </c>
    </row>
    <row r="91" spans="2:17" x14ac:dyDescent="0.35">
      <c r="B91">
        <v>1988</v>
      </c>
      <c r="C91">
        <v>1988</v>
      </c>
      <c r="D91" s="1" t="s">
        <v>51</v>
      </c>
      <c r="E91" s="1" t="s">
        <v>50</v>
      </c>
      <c r="F91" s="1" t="s">
        <v>53</v>
      </c>
      <c r="G91" s="1" t="s">
        <v>52</v>
      </c>
      <c r="H91">
        <v>450</v>
      </c>
      <c r="I91">
        <v>4247497</v>
      </c>
      <c r="J91">
        <v>10.6</v>
      </c>
      <c r="K91">
        <v>9.6</v>
      </c>
      <c r="L91">
        <v>11.6</v>
      </c>
      <c r="M91">
        <v>0.5</v>
      </c>
      <c r="N91">
        <v>11</v>
      </c>
      <c r="O91">
        <v>9.8000000000000007</v>
      </c>
      <c r="P91">
        <v>12.2</v>
      </c>
      <c r="Q91">
        <v>0.6</v>
      </c>
    </row>
    <row r="92" spans="2:17" x14ac:dyDescent="0.35">
      <c r="B92">
        <v>1989</v>
      </c>
      <c r="C92">
        <v>1989</v>
      </c>
      <c r="D92" s="1" t="s">
        <v>51</v>
      </c>
      <c r="E92" s="1" t="s">
        <v>50</v>
      </c>
      <c r="F92" s="1" t="s">
        <v>53</v>
      </c>
      <c r="G92" s="1" t="s">
        <v>52</v>
      </c>
      <c r="H92">
        <v>473</v>
      </c>
      <c r="I92">
        <v>4486665</v>
      </c>
      <c r="J92">
        <v>10.5</v>
      </c>
      <c r="K92">
        <v>9.6</v>
      </c>
      <c r="L92">
        <v>11.5</v>
      </c>
      <c r="M92">
        <v>0.5</v>
      </c>
      <c r="N92">
        <v>10.8</v>
      </c>
      <c r="O92">
        <v>9.6999999999999993</v>
      </c>
      <c r="P92">
        <v>11.9</v>
      </c>
      <c r="Q92">
        <v>0.6</v>
      </c>
    </row>
    <row r="93" spans="2:17" x14ac:dyDescent="0.35">
      <c r="B93">
        <v>1990</v>
      </c>
      <c r="C93">
        <v>1990</v>
      </c>
      <c r="D93" s="1" t="s">
        <v>51</v>
      </c>
      <c r="E93" s="1" t="s">
        <v>50</v>
      </c>
      <c r="F93" s="1" t="s">
        <v>53</v>
      </c>
      <c r="G93" s="1" t="s">
        <v>52</v>
      </c>
      <c r="H93">
        <v>539</v>
      </c>
      <c r="I93">
        <v>4678306</v>
      </c>
      <c r="J93">
        <v>11.5</v>
      </c>
      <c r="K93">
        <v>10.5</v>
      </c>
      <c r="L93">
        <v>12.5</v>
      </c>
      <c r="M93">
        <v>0.5</v>
      </c>
      <c r="N93">
        <v>12</v>
      </c>
      <c r="O93">
        <v>10.8</v>
      </c>
      <c r="P93">
        <v>13.1</v>
      </c>
      <c r="Q93">
        <v>0.6</v>
      </c>
    </row>
    <row r="94" spans="2:17" x14ac:dyDescent="0.35">
      <c r="B94">
        <v>1991</v>
      </c>
      <c r="C94">
        <v>1991</v>
      </c>
      <c r="D94" s="1" t="s">
        <v>51</v>
      </c>
      <c r="E94" s="1" t="s">
        <v>50</v>
      </c>
      <c r="F94" s="1" t="s">
        <v>53</v>
      </c>
      <c r="G94" s="1" t="s">
        <v>52</v>
      </c>
      <c r="H94">
        <v>535</v>
      </c>
      <c r="I94">
        <v>4944911</v>
      </c>
      <c r="J94">
        <v>10.8</v>
      </c>
      <c r="K94">
        <v>9.9</v>
      </c>
      <c r="L94">
        <v>11.7</v>
      </c>
      <c r="M94">
        <v>0.5</v>
      </c>
      <c r="N94">
        <v>11.7</v>
      </c>
      <c r="O94">
        <v>10.5</v>
      </c>
      <c r="P94">
        <v>12.8</v>
      </c>
      <c r="Q94">
        <v>0.6</v>
      </c>
    </row>
    <row r="95" spans="2:17" x14ac:dyDescent="0.35">
      <c r="B95">
        <v>1992</v>
      </c>
      <c r="C95">
        <v>1992</v>
      </c>
      <c r="D95" s="1" t="s">
        <v>51</v>
      </c>
      <c r="E95" s="1" t="s">
        <v>50</v>
      </c>
      <c r="F95" s="1" t="s">
        <v>53</v>
      </c>
      <c r="G95" s="1" t="s">
        <v>52</v>
      </c>
      <c r="H95">
        <v>528</v>
      </c>
      <c r="I95">
        <v>5187096</v>
      </c>
      <c r="J95">
        <v>10.199999999999999</v>
      </c>
      <c r="K95">
        <v>9.3000000000000007</v>
      </c>
      <c r="L95">
        <v>11</v>
      </c>
      <c r="M95">
        <v>0.4</v>
      </c>
      <c r="N95">
        <v>10.7</v>
      </c>
      <c r="O95">
        <v>9.6999999999999993</v>
      </c>
      <c r="P95">
        <v>11.8</v>
      </c>
      <c r="Q95">
        <v>0.5</v>
      </c>
    </row>
    <row r="96" spans="2:17" x14ac:dyDescent="0.35">
      <c r="B96">
        <v>1993</v>
      </c>
      <c r="C96">
        <v>1993</v>
      </c>
      <c r="D96" s="1" t="s">
        <v>51</v>
      </c>
      <c r="E96" s="1" t="s">
        <v>50</v>
      </c>
      <c r="F96" s="1" t="s">
        <v>53</v>
      </c>
      <c r="G96" s="1" t="s">
        <v>52</v>
      </c>
      <c r="H96">
        <v>578</v>
      </c>
      <c r="I96">
        <v>5430109</v>
      </c>
      <c r="J96">
        <v>10.6</v>
      </c>
      <c r="K96">
        <v>9.8000000000000007</v>
      </c>
      <c r="L96">
        <v>11.5</v>
      </c>
      <c r="M96">
        <v>0.4</v>
      </c>
      <c r="N96">
        <v>11.3</v>
      </c>
      <c r="O96">
        <v>10.3</v>
      </c>
      <c r="P96">
        <v>12.4</v>
      </c>
      <c r="Q96">
        <v>0.5</v>
      </c>
    </row>
    <row r="97" spans="2:17" x14ac:dyDescent="0.35">
      <c r="B97">
        <v>1994</v>
      </c>
      <c r="C97">
        <v>1994</v>
      </c>
      <c r="D97" s="1" t="s">
        <v>51</v>
      </c>
      <c r="E97" s="1" t="s">
        <v>50</v>
      </c>
      <c r="F97" s="1" t="s">
        <v>53</v>
      </c>
      <c r="G97" s="1" t="s">
        <v>52</v>
      </c>
      <c r="H97">
        <v>671</v>
      </c>
      <c r="I97">
        <v>5651126</v>
      </c>
      <c r="J97">
        <v>11.9</v>
      </c>
      <c r="K97">
        <v>11</v>
      </c>
      <c r="L97">
        <v>12.8</v>
      </c>
      <c r="M97">
        <v>0.5</v>
      </c>
      <c r="N97">
        <v>12.1</v>
      </c>
      <c r="O97">
        <v>11.1</v>
      </c>
      <c r="P97">
        <v>13.2</v>
      </c>
      <c r="Q97">
        <v>0.5</v>
      </c>
    </row>
    <row r="98" spans="2:17" x14ac:dyDescent="0.35">
      <c r="B98">
        <v>1995</v>
      </c>
      <c r="C98">
        <v>1995</v>
      </c>
      <c r="D98" s="1" t="s">
        <v>51</v>
      </c>
      <c r="E98" s="1" t="s">
        <v>50</v>
      </c>
      <c r="F98" s="1" t="s">
        <v>53</v>
      </c>
      <c r="G98" s="1" t="s">
        <v>52</v>
      </c>
      <c r="H98">
        <v>638</v>
      </c>
      <c r="I98">
        <v>5882116</v>
      </c>
      <c r="J98">
        <v>10.8</v>
      </c>
      <c r="K98">
        <v>10</v>
      </c>
      <c r="L98">
        <v>11.7</v>
      </c>
      <c r="M98">
        <v>0.4</v>
      </c>
      <c r="N98">
        <v>11.2</v>
      </c>
      <c r="O98">
        <v>10.199999999999999</v>
      </c>
      <c r="P98">
        <v>12.2</v>
      </c>
      <c r="Q98">
        <v>0.5</v>
      </c>
    </row>
    <row r="99" spans="2:17" x14ac:dyDescent="0.35">
      <c r="B99">
        <v>1996</v>
      </c>
      <c r="C99">
        <v>1996</v>
      </c>
      <c r="D99" s="1" t="s">
        <v>51</v>
      </c>
      <c r="E99" s="1" t="s">
        <v>50</v>
      </c>
      <c r="F99" s="1" t="s">
        <v>53</v>
      </c>
      <c r="G99" s="1" t="s">
        <v>52</v>
      </c>
      <c r="H99">
        <v>631</v>
      </c>
      <c r="I99">
        <v>6125986</v>
      </c>
      <c r="J99">
        <v>10.3</v>
      </c>
      <c r="K99">
        <v>9.5</v>
      </c>
      <c r="L99">
        <v>11.1</v>
      </c>
      <c r="M99">
        <v>0.4</v>
      </c>
      <c r="N99">
        <v>10.6</v>
      </c>
      <c r="O99">
        <v>9.6999999999999993</v>
      </c>
      <c r="P99">
        <v>11.5</v>
      </c>
      <c r="Q99">
        <v>0.5</v>
      </c>
    </row>
    <row r="100" spans="2:17" x14ac:dyDescent="0.35">
      <c r="B100">
        <v>1997</v>
      </c>
      <c r="C100">
        <v>1997</v>
      </c>
      <c r="D100" s="1" t="s">
        <v>51</v>
      </c>
      <c r="E100" s="1" t="s">
        <v>50</v>
      </c>
      <c r="F100" s="1" t="s">
        <v>53</v>
      </c>
      <c r="G100" s="1" t="s">
        <v>52</v>
      </c>
      <c r="H100">
        <v>686</v>
      </c>
      <c r="I100">
        <v>6375873</v>
      </c>
      <c r="J100">
        <v>10.8</v>
      </c>
      <c r="K100">
        <v>10</v>
      </c>
      <c r="L100">
        <v>11.6</v>
      </c>
      <c r="M100">
        <v>0.4</v>
      </c>
      <c r="N100">
        <v>11.7</v>
      </c>
      <c r="O100">
        <v>10.7</v>
      </c>
      <c r="P100">
        <v>12.7</v>
      </c>
      <c r="Q100">
        <v>0.5</v>
      </c>
    </row>
    <row r="101" spans="2:17" x14ac:dyDescent="0.35">
      <c r="B101">
        <v>1998</v>
      </c>
      <c r="C101">
        <v>1998</v>
      </c>
      <c r="D101" s="1" t="s">
        <v>51</v>
      </c>
      <c r="E101" s="1" t="s">
        <v>50</v>
      </c>
      <c r="F101" s="1" t="s">
        <v>53</v>
      </c>
      <c r="G101" s="1" t="s">
        <v>52</v>
      </c>
      <c r="H101">
        <v>705</v>
      </c>
      <c r="I101">
        <v>6625691</v>
      </c>
      <c r="J101">
        <v>10.6</v>
      </c>
      <c r="K101">
        <v>9.9</v>
      </c>
      <c r="L101">
        <v>11.4</v>
      </c>
      <c r="M101">
        <v>0.4</v>
      </c>
      <c r="N101">
        <v>11.3</v>
      </c>
      <c r="O101">
        <v>10.4</v>
      </c>
      <c r="P101">
        <v>12.2</v>
      </c>
      <c r="Q101">
        <v>0.5</v>
      </c>
    </row>
    <row r="102" spans="2:17" x14ac:dyDescent="0.35">
      <c r="B102">
        <v>1979</v>
      </c>
      <c r="C102">
        <v>1979</v>
      </c>
      <c r="D102" s="1" t="s">
        <v>51</v>
      </c>
      <c r="E102" s="1" t="s">
        <v>50</v>
      </c>
      <c r="F102" s="1" t="s">
        <v>49</v>
      </c>
      <c r="G102" s="1" t="s">
        <v>48</v>
      </c>
      <c r="H102">
        <v>18504</v>
      </c>
      <c r="I102">
        <v>94493512</v>
      </c>
      <c r="J102">
        <v>19.600000000000001</v>
      </c>
      <c r="K102">
        <v>19.3</v>
      </c>
      <c r="L102">
        <v>19.899999999999999</v>
      </c>
      <c r="M102">
        <v>0.1</v>
      </c>
      <c r="N102">
        <v>20.7</v>
      </c>
      <c r="O102">
        <v>20.399999999999999</v>
      </c>
      <c r="P102">
        <v>21</v>
      </c>
      <c r="Q102">
        <v>0.2</v>
      </c>
    </row>
    <row r="103" spans="2:17" x14ac:dyDescent="0.35">
      <c r="B103">
        <v>1980</v>
      </c>
      <c r="C103">
        <v>1980</v>
      </c>
      <c r="D103" s="1" t="s">
        <v>51</v>
      </c>
      <c r="E103" s="1" t="s">
        <v>50</v>
      </c>
      <c r="F103" s="1" t="s">
        <v>49</v>
      </c>
      <c r="G103" s="1" t="s">
        <v>48</v>
      </c>
      <c r="H103">
        <v>18901</v>
      </c>
      <c r="I103">
        <v>94998913</v>
      </c>
      <c r="J103">
        <v>19.899999999999999</v>
      </c>
      <c r="K103">
        <v>19.600000000000001</v>
      </c>
      <c r="L103">
        <v>20.2</v>
      </c>
      <c r="M103">
        <v>0.1</v>
      </c>
      <c r="N103">
        <v>20.9</v>
      </c>
      <c r="O103">
        <v>20.6</v>
      </c>
      <c r="P103">
        <v>21.2</v>
      </c>
      <c r="Q103">
        <v>0.2</v>
      </c>
    </row>
    <row r="104" spans="2:17" x14ac:dyDescent="0.35">
      <c r="B104">
        <v>1981</v>
      </c>
      <c r="C104">
        <v>1981</v>
      </c>
      <c r="D104" s="1" t="s">
        <v>51</v>
      </c>
      <c r="E104" s="1" t="s">
        <v>50</v>
      </c>
      <c r="F104" s="1" t="s">
        <v>49</v>
      </c>
      <c r="G104" s="1" t="s">
        <v>48</v>
      </c>
      <c r="H104">
        <v>19166</v>
      </c>
      <c r="I104">
        <v>95887300</v>
      </c>
      <c r="J104">
        <v>20</v>
      </c>
      <c r="K104">
        <v>19.7</v>
      </c>
      <c r="L104">
        <v>20.3</v>
      </c>
      <c r="M104">
        <v>0.1</v>
      </c>
      <c r="N104">
        <v>20.9</v>
      </c>
      <c r="O104">
        <v>20.6</v>
      </c>
      <c r="P104">
        <v>21.2</v>
      </c>
      <c r="Q104">
        <v>0.2</v>
      </c>
    </row>
    <row r="105" spans="2:17" x14ac:dyDescent="0.35">
      <c r="B105">
        <v>1982</v>
      </c>
      <c r="C105">
        <v>1982</v>
      </c>
      <c r="D105" s="1" t="s">
        <v>51</v>
      </c>
      <c r="E105" s="1" t="s">
        <v>50</v>
      </c>
      <c r="F105" s="1" t="s">
        <v>49</v>
      </c>
      <c r="G105" s="1" t="s">
        <v>48</v>
      </c>
      <c r="H105">
        <v>19965</v>
      </c>
      <c r="I105">
        <v>96588476</v>
      </c>
      <c r="J105">
        <v>20.7</v>
      </c>
      <c r="K105">
        <v>20.399999999999999</v>
      </c>
      <c r="L105">
        <v>21</v>
      </c>
      <c r="M105">
        <v>0.1</v>
      </c>
      <c r="N105">
        <v>21.6</v>
      </c>
      <c r="O105">
        <v>21.3</v>
      </c>
      <c r="P105">
        <v>21.9</v>
      </c>
      <c r="Q105">
        <v>0.2</v>
      </c>
    </row>
    <row r="106" spans="2:17" x14ac:dyDescent="0.35">
      <c r="B106">
        <v>1983</v>
      </c>
      <c r="C106">
        <v>1983</v>
      </c>
      <c r="D106" s="1" t="s">
        <v>51</v>
      </c>
      <c r="E106" s="1" t="s">
        <v>50</v>
      </c>
      <c r="F106" s="1" t="s">
        <v>49</v>
      </c>
      <c r="G106" s="1" t="s">
        <v>48</v>
      </c>
      <c r="H106">
        <v>20097</v>
      </c>
      <c r="I106">
        <v>97277678</v>
      </c>
      <c r="J106">
        <v>20.7</v>
      </c>
      <c r="K106">
        <v>20.399999999999999</v>
      </c>
      <c r="L106">
        <v>20.9</v>
      </c>
      <c r="M106">
        <v>0.1</v>
      </c>
      <c r="N106">
        <v>21.6</v>
      </c>
      <c r="O106">
        <v>21.3</v>
      </c>
      <c r="P106">
        <v>21.9</v>
      </c>
      <c r="Q106">
        <v>0.2</v>
      </c>
    </row>
    <row r="107" spans="2:17" x14ac:dyDescent="0.35">
      <c r="B107">
        <v>1984</v>
      </c>
      <c r="C107">
        <v>1984</v>
      </c>
      <c r="D107" s="1" t="s">
        <v>51</v>
      </c>
      <c r="E107" s="1" t="s">
        <v>50</v>
      </c>
      <c r="F107" s="1" t="s">
        <v>49</v>
      </c>
      <c r="G107" s="1" t="s">
        <v>48</v>
      </c>
      <c r="H107">
        <v>20882</v>
      </c>
      <c r="I107">
        <v>97983021</v>
      </c>
      <c r="J107">
        <v>21.3</v>
      </c>
      <c r="K107">
        <v>21</v>
      </c>
      <c r="L107">
        <v>21.6</v>
      </c>
      <c r="M107">
        <v>0.1</v>
      </c>
      <c r="N107">
        <v>22.1</v>
      </c>
      <c r="O107">
        <v>21.8</v>
      </c>
      <c r="P107">
        <v>22.4</v>
      </c>
      <c r="Q107">
        <v>0.2</v>
      </c>
    </row>
    <row r="108" spans="2:17" x14ac:dyDescent="0.35">
      <c r="B108">
        <v>1985</v>
      </c>
      <c r="C108">
        <v>1985</v>
      </c>
      <c r="D108" s="1" t="s">
        <v>51</v>
      </c>
      <c r="E108" s="1" t="s">
        <v>50</v>
      </c>
      <c r="F108" s="1" t="s">
        <v>49</v>
      </c>
      <c r="G108" s="1" t="s">
        <v>48</v>
      </c>
      <c r="H108">
        <v>21256</v>
      </c>
      <c r="I108">
        <v>98660300</v>
      </c>
      <c r="J108">
        <v>21.5</v>
      </c>
      <c r="K108">
        <v>21.3</v>
      </c>
      <c r="L108">
        <v>21.8</v>
      </c>
      <c r="M108">
        <v>0.1</v>
      </c>
      <c r="N108">
        <v>22.4</v>
      </c>
      <c r="O108">
        <v>22.1</v>
      </c>
      <c r="P108">
        <v>22.7</v>
      </c>
      <c r="Q108">
        <v>0.2</v>
      </c>
    </row>
    <row r="109" spans="2:17" x14ac:dyDescent="0.35">
      <c r="B109">
        <v>1986</v>
      </c>
      <c r="C109">
        <v>1986</v>
      </c>
      <c r="D109" s="1" t="s">
        <v>51</v>
      </c>
      <c r="E109" s="1" t="s">
        <v>50</v>
      </c>
      <c r="F109" s="1" t="s">
        <v>49</v>
      </c>
      <c r="G109" s="1" t="s">
        <v>48</v>
      </c>
      <c r="H109">
        <v>22270</v>
      </c>
      <c r="I109">
        <v>99384021</v>
      </c>
      <c r="J109">
        <v>22.4</v>
      </c>
      <c r="K109">
        <v>22.1</v>
      </c>
      <c r="L109">
        <v>22.7</v>
      </c>
      <c r="M109">
        <v>0.2</v>
      </c>
      <c r="N109">
        <v>23.2</v>
      </c>
      <c r="O109">
        <v>22.9</v>
      </c>
      <c r="P109">
        <v>23.5</v>
      </c>
      <c r="Q109">
        <v>0.2</v>
      </c>
    </row>
    <row r="110" spans="2:17" x14ac:dyDescent="0.35">
      <c r="B110">
        <v>1987</v>
      </c>
      <c r="C110">
        <v>1987</v>
      </c>
      <c r="D110" s="1" t="s">
        <v>51</v>
      </c>
      <c r="E110" s="1" t="s">
        <v>50</v>
      </c>
      <c r="F110" s="1" t="s">
        <v>49</v>
      </c>
      <c r="G110" s="1" t="s">
        <v>48</v>
      </c>
      <c r="H110">
        <v>22188</v>
      </c>
      <c r="I110">
        <v>100104328</v>
      </c>
      <c r="J110">
        <v>22.2</v>
      </c>
      <c r="K110">
        <v>21.9</v>
      </c>
      <c r="L110">
        <v>22.5</v>
      </c>
      <c r="M110">
        <v>0.1</v>
      </c>
      <c r="N110">
        <v>23</v>
      </c>
      <c r="O110">
        <v>22.7</v>
      </c>
      <c r="P110">
        <v>23.3</v>
      </c>
      <c r="Q110">
        <v>0.2</v>
      </c>
    </row>
    <row r="111" spans="2:17" x14ac:dyDescent="0.35">
      <c r="B111">
        <v>1988</v>
      </c>
      <c r="C111">
        <v>1988</v>
      </c>
      <c r="D111" s="1" t="s">
        <v>51</v>
      </c>
      <c r="E111" s="1" t="s">
        <v>50</v>
      </c>
      <c r="F111" s="1" t="s">
        <v>49</v>
      </c>
      <c r="G111" s="1" t="s">
        <v>48</v>
      </c>
      <c r="H111">
        <v>21980</v>
      </c>
      <c r="I111">
        <v>100834653</v>
      </c>
      <c r="J111">
        <v>21.8</v>
      </c>
      <c r="K111">
        <v>21.5</v>
      </c>
      <c r="L111">
        <v>22.1</v>
      </c>
      <c r="M111">
        <v>0.1</v>
      </c>
      <c r="N111">
        <v>22.5</v>
      </c>
      <c r="O111">
        <v>22.2</v>
      </c>
      <c r="P111">
        <v>22.8</v>
      </c>
      <c r="Q111">
        <v>0.2</v>
      </c>
    </row>
    <row r="112" spans="2:17" x14ac:dyDescent="0.35">
      <c r="B112">
        <v>1989</v>
      </c>
      <c r="C112">
        <v>1989</v>
      </c>
      <c r="D112" s="1" t="s">
        <v>51</v>
      </c>
      <c r="E112" s="1" t="s">
        <v>50</v>
      </c>
      <c r="F112" s="1" t="s">
        <v>49</v>
      </c>
      <c r="G112" s="1" t="s">
        <v>48</v>
      </c>
      <c r="H112">
        <v>21858</v>
      </c>
      <c r="I112">
        <v>101603016</v>
      </c>
      <c r="J112">
        <v>21.5</v>
      </c>
      <c r="K112">
        <v>21.2</v>
      </c>
      <c r="L112">
        <v>21.8</v>
      </c>
      <c r="M112">
        <v>0.1</v>
      </c>
      <c r="N112">
        <v>22.3</v>
      </c>
      <c r="O112">
        <v>22</v>
      </c>
      <c r="P112">
        <v>22.6</v>
      </c>
      <c r="Q112">
        <v>0.2</v>
      </c>
    </row>
    <row r="113" spans="1:17" x14ac:dyDescent="0.35">
      <c r="B113">
        <v>1990</v>
      </c>
      <c r="C113">
        <v>1990</v>
      </c>
      <c r="D113" s="1" t="s">
        <v>51</v>
      </c>
      <c r="E113" s="1" t="s">
        <v>50</v>
      </c>
      <c r="F113" s="1" t="s">
        <v>49</v>
      </c>
      <c r="G113" s="1" t="s">
        <v>48</v>
      </c>
      <c r="H113">
        <v>22448</v>
      </c>
      <c r="I113">
        <v>102227155</v>
      </c>
      <c r="J113">
        <v>22</v>
      </c>
      <c r="K113">
        <v>21.7</v>
      </c>
      <c r="L113">
        <v>22.2</v>
      </c>
      <c r="M113">
        <v>0.1</v>
      </c>
      <c r="N113">
        <v>22.8</v>
      </c>
      <c r="O113">
        <v>22.5</v>
      </c>
      <c r="P113">
        <v>23.1</v>
      </c>
      <c r="Q113">
        <v>0.2</v>
      </c>
    </row>
    <row r="114" spans="1:17" x14ac:dyDescent="0.35">
      <c r="B114">
        <v>1991</v>
      </c>
      <c r="C114">
        <v>1991</v>
      </c>
      <c r="D114" s="1" t="s">
        <v>51</v>
      </c>
      <c r="E114" s="1" t="s">
        <v>50</v>
      </c>
      <c r="F114" s="1" t="s">
        <v>49</v>
      </c>
      <c r="G114" s="1" t="s">
        <v>48</v>
      </c>
      <c r="H114">
        <v>22452</v>
      </c>
      <c r="I114">
        <v>103691076</v>
      </c>
      <c r="J114">
        <v>21.7</v>
      </c>
      <c r="K114">
        <v>21.4</v>
      </c>
      <c r="L114">
        <v>21.9</v>
      </c>
      <c r="M114">
        <v>0.1</v>
      </c>
      <c r="N114">
        <v>22.4</v>
      </c>
      <c r="O114">
        <v>22.1</v>
      </c>
      <c r="P114">
        <v>22.7</v>
      </c>
      <c r="Q114">
        <v>0.2</v>
      </c>
    </row>
    <row r="115" spans="1:17" x14ac:dyDescent="0.35">
      <c r="B115">
        <v>1992</v>
      </c>
      <c r="C115">
        <v>1992</v>
      </c>
      <c r="D115" s="1" t="s">
        <v>51</v>
      </c>
      <c r="E115" s="1" t="s">
        <v>50</v>
      </c>
      <c r="F115" s="1" t="s">
        <v>49</v>
      </c>
      <c r="G115" s="1" t="s">
        <v>48</v>
      </c>
      <c r="H115">
        <v>22126</v>
      </c>
      <c r="I115">
        <v>104937269</v>
      </c>
      <c r="J115">
        <v>21.1</v>
      </c>
      <c r="K115">
        <v>20.8</v>
      </c>
      <c r="L115">
        <v>21.4</v>
      </c>
      <c r="M115">
        <v>0.1</v>
      </c>
      <c r="N115">
        <v>21.8</v>
      </c>
      <c r="O115">
        <v>21.5</v>
      </c>
      <c r="P115">
        <v>22.1</v>
      </c>
      <c r="Q115">
        <v>0.1</v>
      </c>
    </row>
    <row r="116" spans="1:17" x14ac:dyDescent="0.35">
      <c r="B116">
        <v>1993</v>
      </c>
      <c r="C116">
        <v>1993</v>
      </c>
      <c r="D116" s="1" t="s">
        <v>51</v>
      </c>
      <c r="E116" s="1" t="s">
        <v>50</v>
      </c>
      <c r="F116" s="1" t="s">
        <v>49</v>
      </c>
      <c r="G116" s="1" t="s">
        <v>48</v>
      </c>
      <c r="H116">
        <v>22524</v>
      </c>
      <c r="I116">
        <v>106108996</v>
      </c>
      <c r="J116">
        <v>21.2</v>
      </c>
      <c r="K116">
        <v>21</v>
      </c>
      <c r="L116">
        <v>21.5</v>
      </c>
      <c r="M116">
        <v>0.1</v>
      </c>
      <c r="N116">
        <v>21.9</v>
      </c>
      <c r="O116">
        <v>21.6</v>
      </c>
      <c r="P116">
        <v>22.2</v>
      </c>
      <c r="Q116">
        <v>0.1</v>
      </c>
    </row>
    <row r="117" spans="1:17" x14ac:dyDescent="0.35">
      <c r="B117">
        <v>1994</v>
      </c>
      <c r="C117">
        <v>1994</v>
      </c>
      <c r="D117" s="1" t="s">
        <v>51</v>
      </c>
      <c r="E117" s="1" t="s">
        <v>50</v>
      </c>
      <c r="F117" s="1" t="s">
        <v>49</v>
      </c>
      <c r="G117" s="1" t="s">
        <v>48</v>
      </c>
      <c r="H117">
        <v>22581</v>
      </c>
      <c r="I117">
        <v>107221575</v>
      </c>
      <c r="J117">
        <v>21.1</v>
      </c>
      <c r="K117">
        <v>20.8</v>
      </c>
      <c r="L117">
        <v>21.3</v>
      </c>
      <c r="M117">
        <v>0.1</v>
      </c>
      <c r="N117">
        <v>21.7</v>
      </c>
      <c r="O117">
        <v>21.4</v>
      </c>
      <c r="P117">
        <v>21.9</v>
      </c>
      <c r="Q117">
        <v>0.1</v>
      </c>
    </row>
    <row r="118" spans="1:17" x14ac:dyDescent="0.35">
      <c r="B118">
        <v>1995</v>
      </c>
      <c r="C118">
        <v>1995</v>
      </c>
      <c r="D118" s="1" t="s">
        <v>51</v>
      </c>
      <c r="E118" s="1" t="s">
        <v>50</v>
      </c>
      <c r="F118" s="1" t="s">
        <v>49</v>
      </c>
      <c r="G118" s="1" t="s">
        <v>48</v>
      </c>
      <c r="H118">
        <v>22853</v>
      </c>
      <c r="I118">
        <v>108326181</v>
      </c>
      <c r="J118">
        <v>21.1</v>
      </c>
      <c r="K118">
        <v>20.8</v>
      </c>
      <c r="L118">
        <v>21.4</v>
      </c>
      <c r="M118">
        <v>0.1</v>
      </c>
      <c r="N118">
        <v>21.6</v>
      </c>
      <c r="O118">
        <v>21.3</v>
      </c>
      <c r="P118">
        <v>21.9</v>
      </c>
      <c r="Q118">
        <v>0.1</v>
      </c>
    </row>
    <row r="119" spans="1:17" x14ac:dyDescent="0.35">
      <c r="B119">
        <v>1996</v>
      </c>
      <c r="C119">
        <v>1996</v>
      </c>
      <c r="D119" s="1" t="s">
        <v>51</v>
      </c>
      <c r="E119" s="1" t="s">
        <v>50</v>
      </c>
      <c r="F119" s="1" t="s">
        <v>49</v>
      </c>
      <c r="G119" s="1" t="s">
        <v>48</v>
      </c>
      <c r="H119">
        <v>22547</v>
      </c>
      <c r="I119">
        <v>109411343</v>
      </c>
      <c r="J119">
        <v>20.6</v>
      </c>
      <c r="K119">
        <v>20.3</v>
      </c>
      <c r="L119">
        <v>20.9</v>
      </c>
      <c r="M119">
        <v>0.1</v>
      </c>
      <c r="N119">
        <v>21.1</v>
      </c>
      <c r="O119">
        <v>20.8</v>
      </c>
      <c r="P119">
        <v>21.4</v>
      </c>
      <c r="Q119">
        <v>0.1</v>
      </c>
    </row>
    <row r="120" spans="1:17" x14ac:dyDescent="0.35">
      <c r="B120">
        <v>1997</v>
      </c>
      <c r="C120">
        <v>1997</v>
      </c>
      <c r="D120" s="1" t="s">
        <v>51</v>
      </c>
      <c r="E120" s="1" t="s">
        <v>50</v>
      </c>
      <c r="F120" s="1" t="s">
        <v>49</v>
      </c>
      <c r="G120" s="1" t="s">
        <v>48</v>
      </c>
      <c r="H120">
        <v>22042</v>
      </c>
      <c r="I120">
        <v>110534692</v>
      </c>
      <c r="J120">
        <v>19.899999999999999</v>
      </c>
      <c r="K120">
        <v>19.7</v>
      </c>
      <c r="L120">
        <v>20.2</v>
      </c>
      <c r="M120">
        <v>0.1</v>
      </c>
      <c r="N120">
        <v>20.3</v>
      </c>
      <c r="O120">
        <v>20.100000000000001</v>
      </c>
      <c r="P120">
        <v>20.6</v>
      </c>
      <c r="Q120">
        <v>0.1</v>
      </c>
    </row>
    <row r="121" spans="1:17" x14ac:dyDescent="0.35">
      <c r="B121">
        <v>1998</v>
      </c>
      <c r="C121">
        <v>1998</v>
      </c>
      <c r="D121" s="1" t="s">
        <v>51</v>
      </c>
      <c r="E121" s="1" t="s">
        <v>50</v>
      </c>
      <c r="F121" s="1" t="s">
        <v>49</v>
      </c>
      <c r="G121" s="1" t="s">
        <v>48</v>
      </c>
      <c r="H121">
        <v>22174</v>
      </c>
      <c r="I121">
        <v>111673888</v>
      </c>
      <c r="J121">
        <v>19.899999999999999</v>
      </c>
      <c r="K121">
        <v>19.600000000000001</v>
      </c>
      <c r="L121">
        <v>20.100000000000001</v>
      </c>
      <c r="M121">
        <v>0.1</v>
      </c>
      <c r="N121">
        <v>20.2</v>
      </c>
      <c r="O121">
        <v>20</v>
      </c>
      <c r="P121">
        <v>20.5</v>
      </c>
      <c r="Q121">
        <v>0.1</v>
      </c>
    </row>
    <row r="122" spans="1:17" x14ac:dyDescent="0.35">
      <c r="A122" s="1" t="s">
        <v>14</v>
      </c>
    </row>
    <row r="123" spans="1:17" x14ac:dyDescent="0.35">
      <c r="A123" s="1" t="s">
        <v>74</v>
      </c>
    </row>
    <row r="124" spans="1:17" x14ac:dyDescent="0.35">
      <c r="A124" s="1" t="s">
        <v>16</v>
      </c>
    </row>
    <row r="125" spans="1:17" x14ac:dyDescent="0.35">
      <c r="A125" s="1" t="s">
        <v>73</v>
      </c>
    </row>
    <row r="126" spans="1:17" x14ac:dyDescent="0.35">
      <c r="A126" s="1" t="s">
        <v>47</v>
      </c>
    </row>
    <row r="127" spans="1:17" x14ac:dyDescent="0.35">
      <c r="A127" s="1" t="s">
        <v>46</v>
      </c>
    </row>
    <row r="128" spans="1:17" x14ac:dyDescent="0.35">
      <c r="A128" s="1" t="s">
        <v>20</v>
      </c>
    </row>
    <row r="129" spans="1:1" x14ac:dyDescent="0.35">
      <c r="A129" s="1" t="s">
        <v>21</v>
      </c>
    </row>
    <row r="130" spans="1:1" x14ac:dyDescent="0.35">
      <c r="A130" s="1" t="s">
        <v>22</v>
      </c>
    </row>
    <row r="131" spans="1:1" x14ac:dyDescent="0.35">
      <c r="A131" s="1" t="s">
        <v>23</v>
      </c>
    </row>
    <row r="132" spans="1:1" x14ac:dyDescent="0.35">
      <c r="A132" s="1" t="s">
        <v>14</v>
      </c>
    </row>
    <row r="133" spans="1:1" x14ac:dyDescent="0.35">
      <c r="A133" s="1" t="s">
        <v>24</v>
      </c>
    </row>
    <row r="134" spans="1:1" x14ac:dyDescent="0.35">
      <c r="A134" s="1" t="s">
        <v>14</v>
      </c>
    </row>
    <row r="135" spans="1:1" x14ac:dyDescent="0.35">
      <c r="A135" s="1" t="s">
        <v>76</v>
      </c>
    </row>
    <row r="136" spans="1:1" x14ac:dyDescent="0.35">
      <c r="A136" s="1" t="s">
        <v>14</v>
      </c>
    </row>
    <row r="137" spans="1:1" x14ac:dyDescent="0.35">
      <c r="A137" s="1" t="s">
        <v>26</v>
      </c>
    </row>
    <row r="138" spans="1:1" x14ac:dyDescent="0.35">
      <c r="A138" s="1" t="s">
        <v>71</v>
      </c>
    </row>
    <row r="139" spans="1:1" x14ac:dyDescent="0.35">
      <c r="A139" s="1" t="s">
        <v>75</v>
      </c>
    </row>
    <row r="140" spans="1:1" x14ac:dyDescent="0.35">
      <c r="A140" s="1" t="s">
        <v>14</v>
      </c>
    </row>
    <row r="141" spans="1:1" x14ac:dyDescent="0.35">
      <c r="A141" s="1" t="s">
        <v>29</v>
      </c>
    </row>
    <row r="142" spans="1:1" x14ac:dyDescent="0.35">
      <c r="A142" s="1" t="s">
        <v>69</v>
      </c>
    </row>
    <row r="143" spans="1:1" x14ac:dyDescent="0.35">
      <c r="A143" s="1" t="s">
        <v>34</v>
      </c>
    </row>
    <row r="144" spans="1:1" x14ac:dyDescent="0.35">
      <c r="A144" s="1" t="s">
        <v>68</v>
      </c>
    </row>
    <row r="145" spans="1:1" x14ac:dyDescent="0.35">
      <c r="A145" s="1" t="s">
        <v>36</v>
      </c>
    </row>
    <row r="146" spans="1:1" x14ac:dyDescent="0.35">
      <c r="A146" s="1" t="s">
        <v>67</v>
      </c>
    </row>
    <row r="147" spans="1:1" x14ac:dyDescent="0.35">
      <c r="A147" s="1" t="s">
        <v>66</v>
      </c>
    </row>
    <row r="148" spans="1:1" x14ac:dyDescent="0.35">
      <c r="A148" s="1" t="s">
        <v>65</v>
      </c>
    </row>
    <row r="149" spans="1:1" x14ac:dyDescent="0.35">
      <c r="A149" s="1" t="s">
        <v>64</v>
      </c>
    </row>
    <row r="150" spans="1:1" x14ac:dyDescent="0.35">
      <c r="A150" s="1" t="s">
        <v>63</v>
      </c>
    </row>
    <row r="151" spans="1:1" x14ac:dyDescent="0.35">
      <c r="A151" s="1" t="s">
        <v>62</v>
      </c>
    </row>
    <row r="152" spans="1:1" x14ac:dyDescent="0.35">
      <c r="A152" s="1" t="s">
        <v>39</v>
      </c>
    </row>
    <row r="153" spans="1:1" x14ac:dyDescent="0.35">
      <c r="A153" s="1" t="s">
        <v>40</v>
      </c>
    </row>
    <row r="154" spans="1:1" x14ac:dyDescent="0.35">
      <c r="A154" s="1" t="s">
        <v>41</v>
      </c>
    </row>
    <row r="155" spans="1:1" x14ac:dyDescent="0.35">
      <c r="A155" s="1" t="s">
        <v>42</v>
      </c>
    </row>
    <row r="156" spans="1:1" x14ac:dyDescent="0.35">
      <c r="A156" s="1" t="s">
        <v>43</v>
      </c>
    </row>
  </sheetData>
  <autoFilter ref="A1:Q121" xr:uid="{00000000-0009-0000-0000-000003000000}">
    <sortState xmlns:xlrd2="http://schemas.microsoft.com/office/spreadsheetml/2017/richdata2" ref="A2:Q156">
      <sortCondition ref="D1:D121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9"/>
  <sheetViews>
    <sheetView workbookViewId="0">
      <selection activeCell="F14" sqref="F14"/>
    </sheetView>
  </sheetViews>
  <sheetFormatPr defaultRowHeight="14.5" x14ac:dyDescent="0.35"/>
  <sheetData>
    <row r="1" spans="1:13" x14ac:dyDescent="0.3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1999</v>
      </c>
      <c r="C2">
        <v>1999</v>
      </c>
      <c r="D2">
        <v>29199</v>
      </c>
      <c r="E2">
        <v>279040168</v>
      </c>
      <c r="F2">
        <v>10.5</v>
      </c>
      <c r="G2">
        <v>10.3</v>
      </c>
      <c r="H2">
        <v>10.6</v>
      </c>
      <c r="I2">
        <v>0.1</v>
      </c>
      <c r="J2">
        <v>10.5</v>
      </c>
      <c r="K2">
        <v>10.3</v>
      </c>
      <c r="L2">
        <v>10.6</v>
      </c>
      <c r="M2">
        <v>0.1</v>
      </c>
    </row>
    <row r="3" spans="1:13" x14ac:dyDescent="0.35">
      <c r="B3">
        <v>2000</v>
      </c>
      <c r="C3">
        <v>2000</v>
      </c>
      <c r="D3">
        <v>29350</v>
      </c>
      <c r="E3">
        <v>281421906</v>
      </c>
      <c r="F3">
        <v>10.4</v>
      </c>
      <c r="G3">
        <v>10.3</v>
      </c>
      <c r="H3">
        <v>10.5</v>
      </c>
      <c r="I3">
        <v>0.1</v>
      </c>
      <c r="J3">
        <v>10.4</v>
      </c>
      <c r="K3">
        <v>10.3</v>
      </c>
      <c r="L3">
        <v>10.5</v>
      </c>
      <c r="M3">
        <v>0.1</v>
      </c>
    </row>
    <row r="4" spans="1:13" x14ac:dyDescent="0.35">
      <c r="B4">
        <v>2001</v>
      </c>
      <c r="C4">
        <v>2001</v>
      </c>
      <c r="D4">
        <v>30622</v>
      </c>
      <c r="E4">
        <v>284968955</v>
      </c>
      <c r="F4">
        <v>10.7</v>
      </c>
      <c r="G4">
        <v>10.6</v>
      </c>
      <c r="H4">
        <v>10.9</v>
      </c>
      <c r="I4">
        <v>0.1</v>
      </c>
      <c r="J4">
        <v>10.7</v>
      </c>
      <c r="K4">
        <v>10.6</v>
      </c>
      <c r="L4">
        <v>10.8</v>
      </c>
      <c r="M4">
        <v>0.1</v>
      </c>
    </row>
    <row r="5" spans="1:13" x14ac:dyDescent="0.35">
      <c r="B5">
        <v>2002</v>
      </c>
      <c r="C5">
        <v>2002</v>
      </c>
      <c r="D5">
        <v>31655</v>
      </c>
      <c r="E5">
        <v>287625193</v>
      </c>
      <c r="F5">
        <v>11</v>
      </c>
      <c r="G5">
        <v>10.9</v>
      </c>
      <c r="H5">
        <v>11.1</v>
      </c>
      <c r="I5">
        <v>0.1</v>
      </c>
      <c r="J5">
        <v>10.9</v>
      </c>
      <c r="K5">
        <v>10.8</v>
      </c>
      <c r="L5">
        <v>11.1</v>
      </c>
      <c r="M5">
        <v>0.1</v>
      </c>
    </row>
    <row r="6" spans="1:13" x14ac:dyDescent="0.35">
      <c r="B6">
        <v>2003</v>
      </c>
      <c r="C6">
        <v>2003</v>
      </c>
      <c r="D6">
        <v>31484</v>
      </c>
      <c r="E6">
        <v>290107933</v>
      </c>
      <c r="F6">
        <v>10.9</v>
      </c>
      <c r="G6">
        <v>10.7</v>
      </c>
      <c r="H6">
        <v>11</v>
      </c>
      <c r="I6">
        <v>0.1</v>
      </c>
      <c r="J6">
        <v>10.8</v>
      </c>
      <c r="K6">
        <v>10.7</v>
      </c>
      <c r="L6">
        <v>10.9</v>
      </c>
      <c r="M6">
        <v>0.1</v>
      </c>
    </row>
    <row r="7" spans="1:13" x14ac:dyDescent="0.35">
      <c r="B7">
        <v>2004</v>
      </c>
      <c r="C7">
        <v>2004</v>
      </c>
      <c r="D7">
        <v>32439</v>
      </c>
      <c r="E7">
        <v>292805298</v>
      </c>
      <c r="F7">
        <v>11.1</v>
      </c>
      <c r="G7">
        <v>11</v>
      </c>
      <c r="H7">
        <v>11.2</v>
      </c>
      <c r="I7">
        <v>0.1</v>
      </c>
      <c r="J7">
        <v>11</v>
      </c>
      <c r="K7">
        <v>10.9</v>
      </c>
      <c r="L7">
        <v>11.1</v>
      </c>
      <c r="M7">
        <v>0.1</v>
      </c>
    </row>
    <row r="8" spans="1:13" x14ac:dyDescent="0.35">
      <c r="B8">
        <v>2005</v>
      </c>
      <c r="C8">
        <v>2005</v>
      </c>
      <c r="D8">
        <v>32637</v>
      </c>
      <c r="E8">
        <v>295516599</v>
      </c>
      <c r="F8">
        <v>11</v>
      </c>
      <c r="G8">
        <v>10.9</v>
      </c>
      <c r="H8">
        <v>11.2</v>
      </c>
      <c r="I8">
        <v>0.1</v>
      </c>
      <c r="J8">
        <v>10.9</v>
      </c>
      <c r="K8">
        <v>10.8</v>
      </c>
      <c r="L8">
        <v>11</v>
      </c>
      <c r="M8">
        <v>0.1</v>
      </c>
    </row>
    <row r="9" spans="1:13" x14ac:dyDescent="0.35">
      <c r="B9">
        <v>2006</v>
      </c>
      <c r="C9">
        <v>2006</v>
      </c>
      <c r="D9">
        <v>33300</v>
      </c>
      <c r="E9">
        <v>298379912</v>
      </c>
      <c r="F9">
        <v>11.2</v>
      </c>
      <c r="G9">
        <v>11</v>
      </c>
      <c r="H9">
        <v>11.3</v>
      </c>
      <c r="I9">
        <v>0.1</v>
      </c>
      <c r="J9">
        <v>11</v>
      </c>
      <c r="K9">
        <v>10.9</v>
      </c>
      <c r="L9">
        <v>11.1</v>
      </c>
      <c r="M9">
        <v>0.1</v>
      </c>
    </row>
    <row r="10" spans="1:13" x14ac:dyDescent="0.35">
      <c r="B10">
        <v>2007</v>
      </c>
      <c r="C10">
        <v>2007</v>
      </c>
      <c r="D10">
        <v>34598</v>
      </c>
      <c r="E10">
        <v>301231207</v>
      </c>
      <c r="F10">
        <v>11.5</v>
      </c>
      <c r="G10">
        <v>11.4</v>
      </c>
      <c r="H10">
        <v>11.6</v>
      </c>
      <c r="I10">
        <v>0.1</v>
      </c>
      <c r="J10">
        <v>11.3</v>
      </c>
      <c r="K10">
        <v>11.2</v>
      </c>
      <c r="L10">
        <v>11.4</v>
      </c>
      <c r="M10">
        <v>0.1</v>
      </c>
    </row>
    <row r="11" spans="1:13" x14ac:dyDescent="0.35">
      <c r="B11">
        <v>2008</v>
      </c>
      <c r="C11">
        <v>2008</v>
      </c>
      <c r="D11">
        <v>36035</v>
      </c>
      <c r="E11">
        <v>304093966</v>
      </c>
      <c r="F11">
        <v>11.8</v>
      </c>
      <c r="G11">
        <v>11.7</v>
      </c>
      <c r="H11">
        <v>12</v>
      </c>
      <c r="I11">
        <v>0.1</v>
      </c>
      <c r="J11">
        <v>11.6</v>
      </c>
      <c r="K11">
        <v>11.5</v>
      </c>
      <c r="L11">
        <v>11.7</v>
      </c>
      <c r="M11">
        <v>0.1</v>
      </c>
    </row>
    <row r="12" spans="1:13" x14ac:dyDescent="0.35">
      <c r="B12">
        <v>2009</v>
      </c>
      <c r="C12">
        <v>2009</v>
      </c>
      <c r="D12">
        <v>36909</v>
      </c>
      <c r="E12">
        <v>306771529</v>
      </c>
      <c r="F12">
        <v>12</v>
      </c>
      <c r="G12">
        <v>11.9</v>
      </c>
      <c r="H12">
        <v>12.2</v>
      </c>
      <c r="I12">
        <v>0.1</v>
      </c>
      <c r="J12">
        <v>11.8</v>
      </c>
      <c r="K12">
        <v>11.6</v>
      </c>
      <c r="L12">
        <v>11.9</v>
      </c>
      <c r="M12">
        <v>0.1</v>
      </c>
    </row>
    <row r="13" spans="1:13" x14ac:dyDescent="0.35">
      <c r="B13">
        <v>2010</v>
      </c>
      <c r="C13">
        <v>2010</v>
      </c>
      <c r="D13">
        <v>38364</v>
      </c>
      <c r="E13">
        <v>308745538</v>
      </c>
      <c r="F13">
        <v>12.4</v>
      </c>
      <c r="G13">
        <v>12.3</v>
      </c>
      <c r="H13">
        <v>12.6</v>
      </c>
      <c r="I13">
        <v>0.1</v>
      </c>
      <c r="J13">
        <v>12.1</v>
      </c>
      <c r="K13">
        <v>12</v>
      </c>
      <c r="L13">
        <v>12.2</v>
      </c>
      <c r="M13">
        <v>0.1</v>
      </c>
    </row>
    <row r="14" spans="1:13" x14ac:dyDescent="0.35">
      <c r="B14">
        <v>2011</v>
      </c>
      <c r="C14">
        <v>2011</v>
      </c>
      <c r="D14">
        <v>39518</v>
      </c>
      <c r="E14">
        <v>311591917</v>
      </c>
      <c r="F14">
        <v>12.7</v>
      </c>
      <c r="G14">
        <v>12.6</v>
      </c>
      <c r="H14">
        <v>12.8</v>
      </c>
      <c r="I14">
        <v>0.1</v>
      </c>
      <c r="J14">
        <v>12.3</v>
      </c>
      <c r="K14">
        <v>12.2</v>
      </c>
      <c r="L14">
        <v>12.5</v>
      </c>
      <c r="M14">
        <v>0.1</v>
      </c>
    </row>
    <row r="15" spans="1:13" x14ac:dyDescent="0.35">
      <c r="B15">
        <v>2012</v>
      </c>
      <c r="C15">
        <v>2012</v>
      </c>
      <c r="D15">
        <v>40600</v>
      </c>
      <c r="E15">
        <v>313914040</v>
      </c>
      <c r="F15">
        <v>12.9</v>
      </c>
      <c r="G15">
        <v>12.8</v>
      </c>
      <c r="H15">
        <v>13.1</v>
      </c>
      <c r="I15">
        <v>0.1</v>
      </c>
      <c r="J15">
        <v>12.6</v>
      </c>
      <c r="K15">
        <v>12.5</v>
      </c>
      <c r="L15">
        <v>12.7</v>
      </c>
      <c r="M15">
        <v>0.1</v>
      </c>
    </row>
    <row r="16" spans="1:13" x14ac:dyDescent="0.35">
      <c r="B16">
        <v>2013</v>
      </c>
      <c r="C16">
        <v>2013</v>
      </c>
      <c r="D16">
        <v>41149</v>
      </c>
      <c r="E16">
        <v>316128839</v>
      </c>
      <c r="F16">
        <v>13</v>
      </c>
      <c r="G16">
        <v>12.9</v>
      </c>
      <c r="H16">
        <v>13.1</v>
      </c>
      <c r="I16">
        <v>0.1</v>
      </c>
      <c r="J16">
        <v>12.6</v>
      </c>
      <c r="K16">
        <v>12.5</v>
      </c>
      <c r="L16">
        <v>12.7</v>
      </c>
      <c r="M16">
        <v>0.1</v>
      </c>
    </row>
    <row r="17" spans="1:13" x14ac:dyDescent="0.35">
      <c r="B17">
        <v>2014</v>
      </c>
      <c r="C17">
        <v>2014</v>
      </c>
      <c r="D17">
        <v>42826</v>
      </c>
      <c r="E17">
        <v>318857056</v>
      </c>
      <c r="F17">
        <v>13.4</v>
      </c>
      <c r="G17">
        <v>13.3</v>
      </c>
      <c r="H17">
        <v>13.6</v>
      </c>
      <c r="I17">
        <v>0.1</v>
      </c>
      <c r="J17">
        <v>13</v>
      </c>
      <c r="K17">
        <v>12.9</v>
      </c>
      <c r="L17">
        <v>13.1</v>
      </c>
      <c r="M17">
        <v>0.1</v>
      </c>
    </row>
    <row r="18" spans="1:13" x14ac:dyDescent="0.35">
      <c r="B18">
        <v>2015</v>
      </c>
      <c r="C18">
        <v>2015</v>
      </c>
      <c r="D18">
        <v>44193</v>
      </c>
      <c r="E18">
        <v>321418820</v>
      </c>
      <c r="F18">
        <v>13.7</v>
      </c>
      <c r="G18">
        <v>13.6</v>
      </c>
      <c r="H18">
        <v>13.9</v>
      </c>
      <c r="I18">
        <v>0.1</v>
      </c>
      <c r="J18">
        <v>13.3</v>
      </c>
      <c r="K18">
        <v>13.2</v>
      </c>
      <c r="L18">
        <v>13.4</v>
      </c>
      <c r="M18">
        <v>0.1</v>
      </c>
    </row>
    <row r="19" spans="1:13" x14ac:dyDescent="0.35">
      <c r="B19">
        <v>2016</v>
      </c>
      <c r="C19">
        <v>2016</v>
      </c>
      <c r="D19">
        <v>44965</v>
      </c>
      <c r="E19">
        <v>323127513</v>
      </c>
      <c r="F19">
        <v>13.9</v>
      </c>
      <c r="G19">
        <v>13.8</v>
      </c>
      <c r="H19">
        <v>14</v>
      </c>
      <c r="I19">
        <v>0.1</v>
      </c>
      <c r="J19">
        <v>13.5</v>
      </c>
      <c r="K19">
        <v>13.3</v>
      </c>
      <c r="L19">
        <v>13.6</v>
      </c>
      <c r="M19">
        <v>0.1</v>
      </c>
    </row>
    <row r="20" spans="1:13" x14ac:dyDescent="0.35">
      <c r="B20">
        <v>2017</v>
      </c>
      <c r="C20">
        <v>2017</v>
      </c>
      <c r="D20">
        <v>47173</v>
      </c>
      <c r="E20">
        <v>325719178</v>
      </c>
      <c r="F20">
        <v>14.5</v>
      </c>
      <c r="G20">
        <v>14.4</v>
      </c>
      <c r="H20">
        <v>14.6</v>
      </c>
      <c r="I20">
        <v>0.1</v>
      </c>
      <c r="J20">
        <v>14</v>
      </c>
      <c r="K20">
        <v>13.9</v>
      </c>
      <c r="L20">
        <v>14.1</v>
      </c>
      <c r="M20">
        <v>0.1</v>
      </c>
    </row>
    <row r="21" spans="1:13" x14ac:dyDescent="0.35">
      <c r="B21">
        <v>2018</v>
      </c>
      <c r="C21">
        <v>2018</v>
      </c>
      <c r="D21">
        <v>48344</v>
      </c>
      <c r="E21">
        <v>327167434</v>
      </c>
      <c r="F21">
        <v>14.8</v>
      </c>
      <c r="G21">
        <v>14.6</v>
      </c>
      <c r="H21">
        <v>14.9</v>
      </c>
      <c r="I21">
        <v>0.1</v>
      </c>
      <c r="J21">
        <v>14.2</v>
      </c>
      <c r="K21">
        <v>14.1</v>
      </c>
      <c r="L21">
        <v>14.4</v>
      </c>
      <c r="M21">
        <v>0.1</v>
      </c>
    </row>
    <row r="22" spans="1:13" x14ac:dyDescent="0.35">
      <c r="B22">
        <v>2019</v>
      </c>
      <c r="C22">
        <v>2019</v>
      </c>
      <c r="D22">
        <v>47511</v>
      </c>
      <c r="E22">
        <v>328239523</v>
      </c>
      <c r="F22">
        <v>14.5</v>
      </c>
      <c r="G22">
        <v>14.3</v>
      </c>
      <c r="H22">
        <v>14.6</v>
      </c>
      <c r="I22">
        <v>0.1</v>
      </c>
      <c r="J22">
        <v>13.9</v>
      </c>
      <c r="K22">
        <v>13.8</v>
      </c>
      <c r="L22">
        <v>14.1</v>
      </c>
      <c r="M22">
        <v>0.1</v>
      </c>
    </row>
    <row r="23" spans="1:13" x14ac:dyDescent="0.35">
      <c r="B23">
        <v>2020</v>
      </c>
      <c r="C23">
        <v>2020</v>
      </c>
      <c r="D23">
        <v>45979</v>
      </c>
      <c r="E23">
        <v>329484123</v>
      </c>
      <c r="F23">
        <v>14</v>
      </c>
      <c r="G23">
        <v>13.8</v>
      </c>
      <c r="H23">
        <v>14.1</v>
      </c>
      <c r="I23">
        <v>0.1</v>
      </c>
      <c r="J23">
        <v>13.5</v>
      </c>
      <c r="K23">
        <v>13.4</v>
      </c>
      <c r="L23">
        <v>13.6</v>
      </c>
      <c r="M23">
        <v>0.1</v>
      </c>
    </row>
    <row r="24" spans="1:13" x14ac:dyDescent="0.35">
      <c r="A24" s="1" t="s">
        <v>13</v>
      </c>
      <c r="D24">
        <v>838850</v>
      </c>
      <c r="E24">
        <v>6746356647</v>
      </c>
      <c r="F24">
        <v>12.4</v>
      </c>
      <c r="G24">
        <v>12.4</v>
      </c>
      <c r="H24">
        <v>12.5</v>
      </c>
      <c r="I24">
        <v>0</v>
      </c>
      <c r="J24">
        <v>12.2</v>
      </c>
      <c r="K24">
        <v>12.1</v>
      </c>
      <c r="L24">
        <v>12.2</v>
      </c>
      <c r="M24">
        <v>0</v>
      </c>
    </row>
    <row r="25" spans="1:13" x14ac:dyDescent="0.35">
      <c r="A25" s="1" t="s">
        <v>14</v>
      </c>
    </row>
    <row r="26" spans="1:13" x14ac:dyDescent="0.35">
      <c r="A26" s="1" t="s">
        <v>128</v>
      </c>
    </row>
    <row r="27" spans="1:13" x14ac:dyDescent="0.35">
      <c r="A27" s="1" t="s">
        <v>16</v>
      </c>
    </row>
    <row r="28" spans="1:13" x14ac:dyDescent="0.35">
      <c r="A28" s="1" t="s">
        <v>127</v>
      </c>
    </row>
    <row r="29" spans="1:13" x14ac:dyDescent="0.35">
      <c r="A29" s="1" t="s">
        <v>18</v>
      </c>
    </row>
    <row r="30" spans="1:13" x14ac:dyDescent="0.35">
      <c r="A30" s="1" t="s">
        <v>19</v>
      </c>
    </row>
    <row r="31" spans="1:13" x14ac:dyDescent="0.35">
      <c r="A31" s="1" t="s">
        <v>20</v>
      </c>
    </row>
    <row r="32" spans="1:13" x14ac:dyDescent="0.35">
      <c r="A32" s="1" t="s">
        <v>21</v>
      </c>
    </row>
    <row r="33" spans="1:1" x14ac:dyDescent="0.35">
      <c r="A33" s="1" t="s">
        <v>22</v>
      </c>
    </row>
    <row r="34" spans="1:1" x14ac:dyDescent="0.35">
      <c r="A34" s="1" t="s">
        <v>23</v>
      </c>
    </row>
    <row r="35" spans="1:1" x14ac:dyDescent="0.35">
      <c r="A35" s="1" t="s">
        <v>126</v>
      </c>
    </row>
    <row r="36" spans="1:1" x14ac:dyDescent="0.35">
      <c r="A36" s="1" t="s">
        <v>14</v>
      </c>
    </row>
    <row r="37" spans="1:1" x14ac:dyDescent="0.35">
      <c r="A37" s="1" t="s">
        <v>125</v>
      </c>
    </row>
    <row r="38" spans="1:1" x14ac:dyDescent="0.35">
      <c r="A38" s="1" t="s">
        <v>14</v>
      </c>
    </row>
    <row r="39" spans="1:1" x14ac:dyDescent="0.35">
      <c r="A39" s="1" t="s">
        <v>124</v>
      </c>
    </row>
    <row r="40" spans="1:1" x14ac:dyDescent="0.35">
      <c r="A40" s="1" t="s">
        <v>14</v>
      </c>
    </row>
    <row r="41" spans="1:1" x14ac:dyDescent="0.35">
      <c r="A41" s="1" t="s">
        <v>123</v>
      </c>
    </row>
    <row r="42" spans="1:1" x14ac:dyDescent="0.35">
      <c r="A42" s="1" t="s">
        <v>122</v>
      </c>
    </row>
    <row r="43" spans="1:1" x14ac:dyDescent="0.35">
      <c r="A43" s="1" t="s">
        <v>121</v>
      </c>
    </row>
    <row r="44" spans="1:1" x14ac:dyDescent="0.35">
      <c r="A44" s="1" t="s">
        <v>120</v>
      </c>
    </row>
    <row r="45" spans="1:1" x14ac:dyDescent="0.35">
      <c r="A45" s="1" t="s">
        <v>14</v>
      </c>
    </row>
    <row r="46" spans="1:1" x14ac:dyDescent="0.35">
      <c r="A46" s="1" t="s">
        <v>29</v>
      </c>
    </row>
    <row r="47" spans="1:1" x14ac:dyDescent="0.35">
      <c r="A47" s="1" t="s">
        <v>119</v>
      </c>
    </row>
    <row r="48" spans="1:1" x14ac:dyDescent="0.35">
      <c r="A48" s="1" t="s">
        <v>118</v>
      </c>
    </row>
    <row r="49" spans="1:1" x14ac:dyDescent="0.35">
      <c r="A49" s="1" t="s">
        <v>117</v>
      </c>
    </row>
    <row r="50" spans="1:1" x14ac:dyDescent="0.35">
      <c r="A50" s="1" t="s">
        <v>116</v>
      </c>
    </row>
    <row r="51" spans="1:1" x14ac:dyDescent="0.35">
      <c r="A51" s="1" t="s">
        <v>115</v>
      </c>
    </row>
    <row r="52" spans="1:1" x14ac:dyDescent="0.35">
      <c r="A52" s="1" t="s">
        <v>114</v>
      </c>
    </row>
    <row r="53" spans="1:1" x14ac:dyDescent="0.35">
      <c r="A53" s="1" t="s">
        <v>113</v>
      </c>
    </row>
    <row r="54" spans="1:1" x14ac:dyDescent="0.35">
      <c r="A54" s="1" t="s">
        <v>112</v>
      </c>
    </row>
    <row r="55" spans="1:1" x14ac:dyDescent="0.35">
      <c r="A55" s="1" t="s">
        <v>111</v>
      </c>
    </row>
    <row r="56" spans="1:1" x14ac:dyDescent="0.35">
      <c r="A56" s="1" t="s">
        <v>110</v>
      </c>
    </row>
    <row r="57" spans="1:1" x14ac:dyDescent="0.35">
      <c r="A57" s="1" t="s">
        <v>109</v>
      </c>
    </row>
    <row r="58" spans="1:1" x14ac:dyDescent="0.35">
      <c r="A58" s="1" t="s">
        <v>108</v>
      </c>
    </row>
    <row r="59" spans="1:1" x14ac:dyDescent="0.35">
      <c r="A59" s="1" t="s">
        <v>107</v>
      </c>
    </row>
    <row r="60" spans="1:1" x14ac:dyDescent="0.35">
      <c r="A60" s="1" t="s">
        <v>106</v>
      </c>
    </row>
    <row r="61" spans="1:1" x14ac:dyDescent="0.35">
      <c r="A61" s="1" t="s">
        <v>105</v>
      </c>
    </row>
    <row r="62" spans="1:1" x14ac:dyDescent="0.35">
      <c r="A62" s="1" t="s">
        <v>104</v>
      </c>
    </row>
    <row r="63" spans="1:1" x14ac:dyDescent="0.35">
      <c r="A63" s="1" t="s">
        <v>103</v>
      </c>
    </row>
    <row r="64" spans="1:1" x14ac:dyDescent="0.35">
      <c r="A64" s="1" t="s">
        <v>102</v>
      </c>
    </row>
    <row r="65" spans="1:1" x14ac:dyDescent="0.35">
      <c r="A65" s="1" t="s">
        <v>101</v>
      </c>
    </row>
    <row r="66" spans="1:1" x14ac:dyDescent="0.35">
      <c r="A66" s="1" t="s">
        <v>100</v>
      </c>
    </row>
    <row r="67" spans="1:1" x14ac:dyDescent="0.35">
      <c r="A67" s="1" t="s">
        <v>99</v>
      </c>
    </row>
    <row r="68" spans="1:1" x14ac:dyDescent="0.35">
      <c r="A68" s="1" t="s">
        <v>98</v>
      </c>
    </row>
    <row r="69" spans="1:1" x14ac:dyDescent="0.35">
      <c r="A69" s="1" t="s">
        <v>97</v>
      </c>
    </row>
    <row r="70" spans="1:1" x14ac:dyDescent="0.35">
      <c r="A70" s="1" t="s">
        <v>96</v>
      </c>
    </row>
    <row r="71" spans="1:1" x14ac:dyDescent="0.35">
      <c r="A71" s="1" t="s">
        <v>95</v>
      </c>
    </row>
    <row r="72" spans="1:1" x14ac:dyDescent="0.35">
      <c r="A72" s="1" t="s">
        <v>94</v>
      </c>
    </row>
    <row r="73" spans="1:1" x14ac:dyDescent="0.35">
      <c r="A73" s="1" t="s">
        <v>93</v>
      </c>
    </row>
    <row r="74" spans="1:1" x14ac:dyDescent="0.35">
      <c r="A74" s="1" t="s">
        <v>92</v>
      </c>
    </row>
    <row r="75" spans="1:1" x14ac:dyDescent="0.35">
      <c r="A75" s="1" t="s">
        <v>91</v>
      </c>
    </row>
    <row r="76" spans="1:1" x14ac:dyDescent="0.35">
      <c r="A76" s="1" t="s">
        <v>90</v>
      </c>
    </row>
    <row r="77" spans="1:1" x14ac:dyDescent="0.35">
      <c r="A77" s="1" t="s">
        <v>89</v>
      </c>
    </row>
    <row r="78" spans="1:1" x14ac:dyDescent="0.35">
      <c r="A78" s="1" t="s">
        <v>88</v>
      </c>
    </row>
    <row r="79" spans="1:1" x14ac:dyDescent="0.35">
      <c r="A79" s="1" t="s">
        <v>87</v>
      </c>
    </row>
    <row r="80" spans="1:1" x14ac:dyDescent="0.35">
      <c r="A80" s="1" t="s">
        <v>86</v>
      </c>
    </row>
    <row r="81" spans="1:1" x14ac:dyDescent="0.35">
      <c r="A81" s="1" t="s">
        <v>85</v>
      </c>
    </row>
    <row r="82" spans="1:1" x14ac:dyDescent="0.35">
      <c r="A82" s="1" t="s">
        <v>84</v>
      </c>
    </row>
    <row r="83" spans="1:1" x14ac:dyDescent="0.35">
      <c r="A83" s="1" t="s">
        <v>83</v>
      </c>
    </row>
    <row r="84" spans="1:1" x14ac:dyDescent="0.35">
      <c r="A84" s="1" t="s">
        <v>82</v>
      </c>
    </row>
    <row r="85" spans="1:1" x14ac:dyDescent="0.35">
      <c r="A85" s="1" t="s">
        <v>81</v>
      </c>
    </row>
    <row r="86" spans="1:1" x14ac:dyDescent="0.35">
      <c r="A86" s="1" t="s">
        <v>80</v>
      </c>
    </row>
    <row r="87" spans="1:1" x14ac:dyDescent="0.35">
      <c r="A87" s="1" t="s">
        <v>79</v>
      </c>
    </row>
    <row r="88" spans="1:1" x14ac:dyDescent="0.35">
      <c r="A88" s="1" t="s">
        <v>78</v>
      </c>
    </row>
    <row r="89" spans="1:1" x14ac:dyDescent="0.35">
      <c r="A89" s="1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C5851-3717-4A8F-B8ED-F4DCA733CA36}">
  <dimension ref="A1:M52"/>
  <sheetViews>
    <sheetView workbookViewId="0">
      <selection activeCell="G39" sqref="G39"/>
    </sheetView>
  </sheetViews>
  <sheetFormatPr defaultRowHeight="14.5" x14ac:dyDescent="0.35"/>
  <sheetData>
    <row r="1" spans="1:1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35">
      <c r="B2">
        <v>2018</v>
      </c>
      <c r="C2">
        <v>2018</v>
      </c>
      <c r="D2">
        <v>48344</v>
      </c>
      <c r="E2">
        <v>327167434</v>
      </c>
      <c r="F2">
        <v>14.8</v>
      </c>
      <c r="G2">
        <v>14.6</v>
      </c>
      <c r="H2">
        <v>14.9</v>
      </c>
      <c r="I2">
        <v>0.1</v>
      </c>
      <c r="J2">
        <v>14.2</v>
      </c>
      <c r="K2">
        <v>14.1</v>
      </c>
      <c r="L2">
        <v>14.4</v>
      </c>
      <c r="M2">
        <v>0.1</v>
      </c>
    </row>
    <row r="3" spans="1:13" x14ac:dyDescent="0.35">
      <c r="B3">
        <v>2019</v>
      </c>
      <c r="C3">
        <v>2019</v>
      </c>
      <c r="D3">
        <v>47511</v>
      </c>
      <c r="E3">
        <v>328239523</v>
      </c>
      <c r="F3">
        <v>14.5</v>
      </c>
      <c r="G3">
        <v>14.3</v>
      </c>
      <c r="H3">
        <v>14.6</v>
      </c>
      <c r="I3">
        <v>0.1</v>
      </c>
      <c r="J3">
        <v>13.9</v>
      </c>
      <c r="K3">
        <v>13.8</v>
      </c>
      <c r="L3">
        <v>14.1</v>
      </c>
      <c r="M3">
        <v>0.1</v>
      </c>
    </row>
    <row r="4" spans="1:13" x14ac:dyDescent="0.35">
      <c r="B4">
        <v>2020</v>
      </c>
      <c r="C4">
        <v>2020</v>
      </c>
      <c r="D4">
        <v>45979</v>
      </c>
      <c r="E4">
        <v>329484123</v>
      </c>
      <c r="F4">
        <v>14</v>
      </c>
      <c r="G4">
        <v>13.8</v>
      </c>
      <c r="H4">
        <v>14.1</v>
      </c>
      <c r="I4">
        <v>0.1</v>
      </c>
      <c r="J4">
        <v>13.5</v>
      </c>
      <c r="K4">
        <v>13.4</v>
      </c>
      <c r="L4">
        <v>13.6</v>
      </c>
      <c r="M4">
        <v>0.1</v>
      </c>
    </row>
    <row r="5" spans="1:13" x14ac:dyDescent="0.35">
      <c r="B5" t="s">
        <v>223</v>
      </c>
      <c r="C5">
        <v>2021</v>
      </c>
      <c r="D5">
        <v>48036</v>
      </c>
      <c r="E5">
        <v>329484123</v>
      </c>
      <c r="F5">
        <v>14.6</v>
      </c>
      <c r="G5">
        <v>14.4</v>
      </c>
      <c r="H5">
        <v>14.7</v>
      </c>
      <c r="I5">
        <v>0.1</v>
      </c>
      <c r="J5">
        <v>14.1</v>
      </c>
      <c r="K5">
        <v>14</v>
      </c>
      <c r="L5">
        <v>14.3</v>
      </c>
      <c r="M5">
        <v>0.1</v>
      </c>
    </row>
    <row r="6" spans="1:13" x14ac:dyDescent="0.35">
      <c r="B6" t="s">
        <v>222</v>
      </c>
      <c r="C6">
        <v>2022</v>
      </c>
      <c r="D6">
        <v>8434</v>
      </c>
      <c r="E6">
        <v>329484123</v>
      </c>
      <c r="F6">
        <v>2.6</v>
      </c>
      <c r="G6">
        <v>2.5</v>
      </c>
      <c r="H6">
        <v>2.6</v>
      </c>
      <c r="I6">
        <v>0</v>
      </c>
      <c r="J6">
        <v>2.5</v>
      </c>
      <c r="K6">
        <v>2.4</v>
      </c>
      <c r="L6">
        <v>2.5</v>
      </c>
      <c r="M6">
        <v>0</v>
      </c>
    </row>
    <row r="7" spans="1:13" x14ac:dyDescent="0.35">
      <c r="A7" t="s">
        <v>13</v>
      </c>
      <c r="D7">
        <v>198304</v>
      </c>
      <c r="E7">
        <v>1643859326</v>
      </c>
      <c r="F7">
        <v>12.1</v>
      </c>
      <c r="G7">
        <v>12</v>
      </c>
      <c r="H7">
        <v>12.1</v>
      </c>
      <c r="I7">
        <v>0</v>
      </c>
      <c r="J7">
        <v>11.7</v>
      </c>
      <c r="K7">
        <v>11.6</v>
      </c>
      <c r="L7">
        <v>11.7</v>
      </c>
      <c r="M7">
        <v>0</v>
      </c>
    </row>
    <row r="8" spans="1:13" x14ac:dyDescent="0.35">
      <c r="A8" t="s">
        <v>14</v>
      </c>
    </row>
    <row r="9" spans="1:13" x14ac:dyDescent="0.35">
      <c r="A9" t="s">
        <v>221</v>
      </c>
    </row>
    <row r="10" spans="1:13" x14ac:dyDescent="0.35">
      <c r="A10" t="s">
        <v>16</v>
      </c>
    </row>
    <row r="11" spans="1:13" x14ac:dyDescent="0.35">
      <c r="A11" t="s">
        <v>220</v>
      </c>
    </row>
    <row r="12" spans="1:13" x14ac:dyDescent="0.35">
      <c r="A12" t="s">
        <v>18</v>
      </c>
    </row>
    <row r="13" spans="1:13" x14ac:dyDescent="0.35">
      <c r="A13" t="s">
        <v>19</v>
      </c>
    </row>
    <row r="14" spans="1:13" x14ac:dyDescent="0.35">
      <c r="A14" t="s">
        <v>20</v>
      </c>
    </row>
    <row r="15" spans="1:13" x14ac:dyDescent="0.35">
      <c r="A15" t="s">
        <v>21</v>
      </c>
    </row>
    <row r="16" spans="1:13" x14ac:dyDescent="0.35">
      <c r="A16" t="s">
        <v>22</v>
      </c>
    </row>
    <row r="17" spans="1:1" x14ac:dyDescent="0.35">
      <c r="A17" t="s">
        <v>23</v>
      </c>
    </row>
    <row r="18" spans="1:1" x14ac:dyDescent="0.35">
      <c r="A18" t="s">
        <v>126</v>
      </c>
    </row>
    <row r="19" spans="1:1" x14ac:dyDescent="0.35">
      <c r="A19" t="s">
        <v>14</v>
      </c>
    </row>
    <row r="20" spans="1:1" x14ac:dyDescent="0.35">
      <c r="A20" t="s">
        <v>219</v>
      </c>
    </row>
    <row r="21" spans="1:1" x14ac:dyDescent="0.35">
      <c r="A21" t="s">
        <v>14</v>
      </c>
    </row>
    <row r="22" spans="1:1" x14ac:dyDescent="0.35">
      <c r="A22" t="s">
        <v>218</v>
      </c>
    </row>
    <row r="23" spans="1:1" x14ac:dyDescent="0.35">
      <c r="A23" t="s">
        <v>14</v>
      </c>
    </row>
    <row r="24" spans="1:1" x14ac:dyDescent="0.35">
      <c r="A24" t="s">
        <v>217</v>
      </c>
    </row>
    <row r="25" spans="1:1" x14ac:dyDescent="0.35">
      <c r="A25" t="s">
        <v>216</v>
      </c>
    </row>
    <row r="26" spans="1:1" x14ac:dyDescent="0.35">
      <c r="A26" t="s">
        <v>215</v>
      </c>
    </row>
    <row r="27" spans="1:1" x14ac:dyDescent="0.35">
      <c r="A27" t="s">
        <v>214</v>
      </c>
    </row>
    <row r="28" spans="1:1" x14ac:dyDescent="0.35">
      <c r="A28" t="s">
        <v>213</v>
      </c>
    </row>
    <row r="29" spans="1:1" x14ac:dyDescent="0.35">
      <c r="A29" t="s">
        <v>14</v>
      </c>
    </row>
    <row r="30" spans="1:1" x14ac:dyDescent="0.35">
      <c r="A30" t="s">
        <v>29</v>
      </c>
    </row>
    <row r="31" spans="1:1" x14ac:dyDescent="0.35">
      <c r="A31" t="s">
        <v>212</v>
      </c>
    </row>
    <row r="32" spans="1:1" x14ac:dyDescent="0.35">
      <c r="A32" t="s">
        <v>211</v>
      </c>
    </row>
    <row r="33" spans="1:1" x14ac:dyDescent="0.35">
      <c r="A33" t="s">
        <v>33</v>
      </c>
    </row>
    <row r="34" spans="1:1" x14ac:dyDescent="0.35">
      <c r="A34" t="s">
        <v>210</v>
      </c>
    </row>
    <row r="35" spans="1:1" x14ac:dyDescent="0.35">
      <c r="A35" t="s">
        <v>209</v>
      </c>
    </row>
    <row r="36" spans="1:1" x14ac:dyDescent="0.35">
      <c r="A36" t="s">
        <v>208</v>
      </c>
    </row>
    <row r="37" spans="1:1" x14ac:dyDescent="0.35">
      <c r="A37" t="s">
        <v>207</v>
      </c>
    </row>
    <row r="38" spans="1:1" x14ac:dyDescent="0.35">
      <c r="A38" t="s">
        <v>206</v>
      </c>
    </row>
    <row r="39" spans="1:1" x14ac:dyDescent="0.35">
      <c r="A39" t="s">
        <v>205</v>
      </c>
    </row>
    <row r="40" spans="1:1" x14ac:dyDescent="0.35">
      <c r="A40" t="s">
        <v>204</v>
      </c>
    </row>
    <row r="41" spans="1:1" x14ac:dyDescent="0.35">
      <c r="A41" t="s">
        <v>203</v>
      </c>
    </row>
    <row r="42" spans="1:1" x14ac:dyDescent="0.35">
      <c r="A42" t="s">
        <v>202</v>
      </c>
    </row>
    <row r="43" spans="1:1" x14ac:dyDescent="0.35">
      <c r="A43" t="s">
        <v>201</v>
      </c>
    </row>
    <row r="44" spans="1:1" x14ac:dyDescent="0.35">
      <c r="A44" t="s">
        <v>200</v>
      </c>
    </row>
    <row r="45" spans="1:1" x14ac:dyDescent="0.35">
      <c r="A45" t="s">
        <v>199</v>
      </c>
    </row>
    <row r="46" spans="1:1" x14ac:dyDescent="0.35">
      <c r="A46" t="s">
        <v>198</v>
      </c>
    </row>
    <row r="47" spans="1:1" x14ac:dyDescent="0.35">
      <c r="A47" t="s">
        <v>197</v>
      </c>
    </row>
    <row r="48" spans="1:1" x14ac:dyDescent="0.35">
      <c r="A48" t="s">
        <v>196</v>
      </c>
    </row>
    <row r="49" spans="1:1" x14ac:dyDescent="0.35">
      <c r="A49" t="s">
        <v>195</v>
      </c>
    </row>
    <row r="50" spans="1:1" x14ac:dyDescent="0.35">
      <c r="A50" t="s">
        <v>194</v>
      </c>
    </row>
    <row r="51" spans="1:1" x14ac:dyDescent="0.35">
      <c r="A51" t="s">
        <v>193</v>
      </c>
    </row>
    <row r="52" spans="1:1" x14ac:dyDescent="0.35">
      <c r="A52" t="s">
        <v>192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6"/>
  <sheetViews>
    <sheetView topLeftCell="A442" workbookViewId="0">
      <selection activeCell="H454" sqref="H454"/>
    </sheetView>
  </sheetViews>
  <sheetFormatPr defaultRowHeight="14.5" x14ac:dyDescent="0.35"/>
  <sheetData>
    <row r="1" spans="1:20" s="3" customFormat="1" ht="116" x14ac:dyDescent="0.35">
      <c r="A1" s="2" t="s">
        <v>0</v>
      </c>
      <c r="B1" s="3" t="s">
        <v>1</v>
      </c>
      <c r="C1" s="3" t="s">
        <v>2</v>
      </c>
      <c r="D1" s="2" t="s">
        <v>61</v>
      </c>
      <c r="E1" s="2" t="s">
        <v>60</v>
      </c>
      <c r="F1" s="2" t="s">
        <v>59</v>
      </c>
      <c r="G1" s="2" t="s">
        <v>58</v>
      </c>
      <c r="H1" s="2" t="s">
        <v>164</v>
      </c>
      <c r="I1" s="2" t="s">
        <v>163</v>
      </c>
      <c r="J1" s="3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  <c r="Q1" s="3" t="s">
        <v>10</v>
      </c>
      <c r="R1" s="3" t="s">
        <v>11</v>
      </c>
      <c r="S1" s="3" t="s">
        <v>12</v>
      </c>
      <c r="T1" s="7" t="s">
        <v>189</v>
      </c>
    </row>
    <row r="2" spans="1:20" x14ac:dyDescent="0.35">
      <c r="B2">
        <v>1999</v>
      </c>
      <c r="C2">
        <v>1999</v>
      </c>
      <c r="D2" s="1" t="s">
        <v>57</v>
      </c>
      <c r="E2" s="1" t="s">
        <v>56</v>
      </c>
      <c r="F2" s="1" t="s">
        <v>161</v>
      </c>
      <c r="G2" s="1" t="s">
        <v>160</v>
      </c>
      <c r="H2" s="1" t="s">
        <v>157</v>
      </c>
      <c r="I2" s="1" t="s">
        <v>156</v>
      </c>
      <c r="J2">
        <v>4</v>
      </c>
      <c r="K2">
        <v>270702</v>
      </c>
      <c r="L2" t="s">
        <v>162</v>
      </c>
      <c r="M2">
        <v>0.4</v>
      </c>
      <c r="N2">
        <v>3.8</v>
      </c>
      <c r="O2">
        <v>0.7</v>
      </c>
      <c r="P2" t="s">
        <v>162</v>
      </c>
      <c r="Q2">
        <v>0.3</v>
      </c>
      <c r="R2">
        <v>2.8</v>
      </c>
      <c r="S2">
        <v>0.6</v>
      </c>
      <c r="T2" s="6" t="str">
        <f>C2&amp;E2&amp;G2&amp;I2</f>
        <v>1999F1002-52135-2</v>
      </c>
    </row>
    <row r="3" spans="1:20" x14ac:dyDescent="0.35">
      <c r="B3">
        <v>2000</v>
      </c>
      <c r="C3">
        <v>2000</v>
      </c>
      <c r="D3" s="1" t="s">
        <v>57</v>
      </c>
      <c r="E3" s="1" t="s">
        <v>56</v>
      </c>
      <c r="F3" s="1" t="s">
        <v>161</v>
      </c>
      <c r="G3" s="1" t="s">
        <v>160</v>
      </c>
      <c r="H3" s="1" t="s">
        <v>157</v>
      </c>
      <c r="I3" s="1" t="s">
        <v>156</v>
      </c>
      <c r="J3">
        <v>2</v>
      </c>
      <c r="K3">
        <v>307277</v>
      </c>
      <c r="L3" t="s">
        <v>162</v>
      </c>
      <c r="M3">
        <v>0.1</v>
      </c>
      <c r="N3">
        <v>2.4</v>
      </c>
      <c r="O3">
        <v>0.5</v>
      </c>
      <c r="P3" t="s">
        <v>162</v>
      </c>
      <c r="Q3">
        <v>0.1</v>
      </c>
      <c r="R3">
        <v>1.7</v>
      </c>
      <c r="S3">
        <v>0.3</v>
      </c>
      <c r="T3" s="6" t="str">
        <f t="shared" ref="T3:T66" si="0">C3&amp;E3&amp;G3&amp;I3</f>
        <v>2000F1002-52135-2</v>
      </c>
    </row>
    <row r="4" spans="1:20" x14ac:dyDescent="0.35">
      <c r="B4">
        <v>2001</v>
      </c>
      <c r="C4">
        <v>2001</v>
      </c>
      <c r="D4" s="1" t="s">
        <v>57</v>
      </c>
      <c r="E4" s="1" t="s">
        <v>56</v>
      </c>
      <c r="F4" s="1" t="s">
        <v>161</v>
      </c>
      <c r="G4" s="1" t="s">
        <v>160</v>
      </c>
      <c r="H4" s="1" t="s">
        <v>157</v>
      </c>
      <c r="I4" s="1" t="s">
        <v>156</v>
      </c>
      <c r="J4">
        <v>2</v>
      </c>
      <c r="K4">
        <v>354567</v>
      </c>
      <c r="L4" t="s">
        <v>162</v>
      </c>
      <c r="M4">
        <v>0.1</v>
      </c>
      <c r="N4">
        <v>2</v>
      </c>
      <c r="O4">
        <v>0.4</v>
      </c>
      <c r="P4" t="s">
        <v>162</v>
      </c>
      <c r="Q4">
        <v>0.1</v>
      </c>
      <c r="R4">
        <v>2.4</v>
      </c>
      <c r="S4">
        <v>0.5</v>
      </c>
      <c r="T4" s="6" t="str">
        <f t="shared" si="0"/>
        <v>2001F1002-52135-2</v>
      </c>
    </row>
    <row r="5" spans="1:20" x14ac:dyDescent="0.35">
      <c r="B5">
        <v>2002</v>
      </c>
      <c r="C5">
        <v>2002</v>
      </c>
      <c r="D5" s="1" t="s">
        <v>57</v>
      </c>
      <c r="E5" s="1" t="s">
        <v>56</v>
      </c>
      <c r="F5" s="1" t="s">
        <v>161</v>
      </c>
      <c r="G5" s="1" t="s">
        <v>160</v>
      </c>
      <c r="H5" s="1" t="s">
        <v>157</v>
      </c>
      <c r="I5" s="1" t="s">
        <v>156</v>
      </c>
      <c r="J5">
        <v>5</v>
      </c>
      <c r="K5">
        <v>394594</v>
      </c>
      <c r="L5" t="s">
        <v>162</v>
      </c>
      <c r="M5">
        <v>0.4</v>
      </c>
      <c r="N5">
        <v>3</v>
      </c>
      <c r="O5">
        <v>0.6</v>
      </c>
      <c r="P5" t="s">
        <v>162</v>
      </c>
      <c r="Q5">
        <v>0.4</v>
      </c>
      <c r="R5">
        <v>3.4</v>
      </c>
      <c r="S5">
        <v>0.6</v>
      </c>
      <c r="T5" s="6" t="str">
        <f t="shared" si="0"/>
        <v>2002F1002-52135-2</v>
      </c>
    </row>
    <row r="6" spans="1:20" x14ac:dyDescent="0.35">
      <c r="B6">
        <v>2003</v>
      </c>
      <c r="C6">
        <v>2003</v>
      </c>
      <c r="D6" s="1" t="s">
        <v>57</v>
      </c>
      <c r="E6" s="1" t="s">
        <v>56</v>
      </c>
      <c r="F6" s="1" t="s">
        <v>161</v>
      </c>
      <c r="G6" s="1" t="s">
        <v>160</v>
      </c>
      <c r="H6" s="1" t="s">
        <v>157</v>
      </c>
      <c r="I6" s="1" t="s">
        <v>156</v>
      </c>
      <c r="J6">
        <v>1</v>
      </c>
      <c r="K6">
        <v>437748</v>
      </c>
      <c r="L6" t="s">
        <v>162</v>
      </c>
      <c r="M6">
        <v>0</v>
      </c>
      <c r="N6">
        <v>1.3</v>
      </c>
      <c r="O6">
        <v>0.2</v>
      </c>
      <c r="P6" t="s">
        <v>162</v>
      </c>
      <c r="Q6">
        <v>0</v>
      </c>
      <c r="R6">
        <v>0.9</v>
      </c>
      <c r="S6">
        <v>0.2</v>
      </c>
      <c r="T6" s="6" t="str">
        <f t="shared" si="0"/>
        <v>2003F1002-52135-2</v>
      </c>
    </row>
    <row r="7" spans="1:20" x14ac:dyDescent="0.35">
      <c r="B7">
        <v>2004</v>
      </c>
      <c r="C7">
        <v>2004</v>
      </c>
      <c r="D7" s="1" t="s">
        <v>57</v>
      </c>
      <c r="E7" s="1" t="s">
        <v>56</v>
      </c>
      <c r="F7" s="1" t="s">
        <v>161</v>
      </c>
      <c r="G7" s="1" t="s">
        <v>160</v>
      </c>
      <c r="H7" s="1" t="s">
        <v>157</v>
      </c>
      <c r="I7" s="1" t="s">
        <v>156</v>
      </c>
      <c r="J7">
        <v>3</v>
      </c>
      <c r="K7">
        <v>483141</v>
      </c>
      <c r="L7" t="s">
        <v>162</v>
      </c>
      <c r="M7">
        <v>0.1</v>
      </c>
      <c r="N7">
        <v>1.8</v>
      </c>
      <c r="O7">
        <v>0.4</v>
      </c>
      <c r="P7" t="s">
        <v>162</v>
      </c>
      <c r="Q7">
        <v>0.1</v>
      </c>
      <c r="R7">
        <v>1.3</v>
      </c>
      <c r="S7">
        <v>0.3</v>
      </c>
      <c r="T7" s="6" t="str">
        <f t="shared" si="0"/>
        <v>2004F1002-52135-2</v>
      </c>
    </row>
    <row r="8" spans="1:20" x14ac:dyDescent="0.35">
      <c r="B8">
        <v>2005</v>
      </c>
      <c r="C8">
        <v>2005</v>
      </c>
      <c r="D8" s="1" t="s">
        <v>57</v>
      </c>
      <c r="E8" s="1" t="s">
        <v>56</v>
      </c>
      <c r="F8" s="1" t="s">
        <v>161</v>
      </c>
      <c r="G8" s="1" t="s">
        <v>160</v>
      </c>
      <c r="H8" s="1" t="s">
        <v>157</v>
      </c>
      <c r="I8" s="1" t="s">
        <v>156</v>
      </c>
      <c r="J8">
        <v>3</v>
      </c>
      <c r="K8">
        <v>531770</v>
      </c>
      <c r="L8" t="s">
        <v>162</v>
      </c>
      <c r="M8">
        <v>0.1</v>
      </c>
      <c r="N8">
        <v>1.6</v>
      </c>
      <c r="O8">
        <v>0.3</v>
      </c>
      <c r="P8" t="s">
        <v>162</v>
      </c>
      <c r="Q8">
        <v>0.1</v>
      </c>
      <c r="R8">
        <v>1.8</v>
      </c>
      <c r="S8">
        <v>0.4</v>
      </c>
      <c r="T8" s="6" t="str">
        <f t="shared" si="0"/>
        <v>2005F1002-52135-2</v>
      </c>
    </row>
    <row r="9" spans="1:20" x14ac:dyDescent="0.35">
      <c r="B9">
        <v>2006</v>
      </c>
      <c r="C9">
        <v>2006</v>
      </c>
      <c r="D9" s="1" t="s">
        <v>57</v>
      </c>
      <c r="E9" s="1" t="s">
        <v>56</v>
      </c>
      <c r="F9" s="1" t="s">
        <v>161</v>
      </c>
      <c r="G9" s="1" t="s">
        <v>160</v>
      </c>
      <c r="H9" s="1" t="s">
        <v>157</v>
      </c>
      <c r="I9" s="1" t="s">
        <v>156</v>
      </c>
      <c r="J9">
        <v>1</v>
      </c>
      <c r="K9">
        <v>583437</v>
      </c>
      <c r="L9" t="s">
        <v>162</v>
      </c>
      <c r="M9">
        <v>0</v>
      </c>
      <c r="N9">
        <v>1</v>
      </c>
      <c r="O9">
        <v>0.2</v>
      </c>
      <c r="P9" t="s">
        <v>162</v>
      </c>
      <c r="Q9">
        <v>0</v>
      </c>
      <c r="R9">
        <v>0.7</v>
      </c>
      <c r="S9">
        <v>0.1</v>
      </c>
      <c r="T9" s="6" t="str">
        <f t="shared" si="0"/>
        <v>2006F1002-52135-2</v>
      </c>
    </row>
    <row r="10" spans="1:20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161</v>
      </c>
      <c r="G10" s="1" t="s">
        <v>160</v>
      </c>
      <c r="H10" s="1" t="s">
        <v>157</v>
      </c>
      <c r="I10" s="1" t="s">
        <v>156</v>
      </c>
      <c r="J10">
        <v>2</v>
      </c>
      <c r="K10">
        <v>639068</v>
      </c>
      <c r="L10" t="s">
        <v>162</v>
      </c>
      <c r="M10">
        <v>0</v>
      </c>
      <c r="N10">
        <v>1.1000000000000001</v>
      </c>
      <c r="O10">
        <v>0.2</v>
      </c>
      <c r="P10" t="s">
        <v>162</v>
      </c>
      <c r="Q10">
        <v>0</v>
      </c>
      <c r="R10">
        <v>0.8</v>
      </c>
      <c r="S10">
        <v>0.2</v>
      </c>
      <c r="T10" s="6" t="str">
        <f t="shared" si="0"/>
        <v>2007F1002-52135-2</v>
      </c>
    </row>
    <row r="11" spans="1:20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161</v>
      </c>
      <c r="G11" s="1" t="s">
        <v>160</v>
      </c>
      <c r="H11" s="1" t="s">
        <v>157</v>
      </c>
      <c r="I11" s="1" t="s">
        <v>156</v>
      </c>
      <c r="J11">
        <v>5</v>
      </c>
      <c r="K11">
        <v>699958</v>
      </c>
      <c r="L11" t="s">
        <v>162</v>
      </c>
      <c r="M11">
        <v>0.2</v>
      </c>
      <c r="N11">
        <v>1.7</v>
      </c>
      <c r="O11">
        <v>0.3</v>
      </c>
      <c r="P11" t="s">
        <v>162</v>
      </c>
      <c r="Q11">
        <v>0.2</v>
      </c>
      <c r="R11">
        <v>1.4</v>
      </c>
      <c r="S11">
        <v>0.3</v>
      </c>
      <c r="T11" s="6" t="str">
        <f t="shared" si="0"/>
        <v>2008F1002-52135-2</v>
      </c>
    </row>
    <row r="12" spans="1:20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161</v>
      </c>
      <c r="G12" s="1" t="s">
        <v>160</v>
      </c>
      <c r="H12" s="1" t="s">
        <v>157</v>
      </c>
      <c r="I12" s="1" t="s">
        <v>156</v>
      </c>
      <c r="J12">
        <v>6</v>
      </c>
      <c r="K12">
        <v>763194</v>
      </c>
      <c r="L12" t="s">
        <v>162</v>
      </c>
      <c r="M12">
        <v>0.3</v>
      </c>
      <c r="N12">
        <v>1.7</v>
      </c>
      <c r="O12">
        <v>0.3</v>
      </c>
      <c r="P12" t="s">
        <v>162</v>
      </c>
      <c r="Q12">
        <v>0.2</v>
      </c>
      <c r="R12">
        <v>1.4</v>
      </c>
      <c r="S12">
        <v>0.3</v>
      </c>
      <c r="T12" s="6" t="str">
        <f t="shared" si="0"/>
        <v>2009F1002-52135-2</v>
      </c>
    </row>
    <row r="13" spans="1:20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161</v>
      </c>
      <c r="G13" s="1" t="s">
        <v>160</v>
      </c>
      <c r="H13" s="1" t="s">
        <v>157</v>
      </c>
      <c r="I13" s="1" t="s">
        <v>156</v>
      </c>
      <c r="J13">
        <v>7</v>
      </c>
      <c r="K13">
        <v>812454</v>
      </c>
      <c r="L13" t="s">
        <v>162</v>
      </c>
      <c r="M13">
        <v>0.3</v>
      </c>
      <c r="N13">
        <v>1.8</v>
      </c>
      <c r="O13">
        <v>0.3</v>
      </c>
      <c r="P13" t="s">
        <v>162</v>
      </c>
      <c r="Q13">
        <v>0.3</v>
      </c>
      <c r="R13">
        <v>2.5</v>
      </c>
      <c r="S13">
        <v>0.5</v>
      </c>
      <c r="T13" s="6" t="str">
        <f t="shared" si="0"/>
        <v>2010F1002-52135-2</v>
      </c>
    </row>
    <row r="14" spans="1:20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161</v>
      </c>
      <c r="G14" s="1" t="s">
        <v>160</v>
      </c>
      <c r="H14" s="1" t="s">
        <v>157</v>
      </c>
      <c r="I14" s="1" t="s">
        <v>156</v>
      </c>
      <c r="J14">
        <v>4</v>
      </c>
      <c r="K14">
        <v>838188</v>
      </c>
      <c r="L14" t="s">
        <v>162</v>
      </c>
      <c r="M14">
        <v>0.1</v>
      </c>
      <c r="N14">
        <v>1.2</v>
      </c>
      <c r="O14">
        <v>0.2</v>
      </c>
      <c r="P14" t="s">
        <v>162</v>
      </c>
      <c r="Q14">
        <v>0.1</v>
      </c>
      <c r="R14">
        <v>1.3</v>
      </c>
      <c r="S14">
        <v>0.3</v>
      </c>
      <c r="T14" s="6" t="str">
        <f t="shared" si="0"/>
        <v>2011F1002-52135-2</v>
      </c>
    </row>
    <row r="15" spans="1:20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161</v>
      </c>
      <c r="G15" s="1" t="s">
        <v>160</v>
      </c>
      <c r="H15" s="1" t="s">
        <v>157</v>
      </c>
      <c r="I15" s="1" t="s">
        <v>156</v>
      </c>
      <c r="J15">
        <v>7</v>
      </c>
      <c r="K15">
        <v>853296</v>
      </c>
      <c r="L15" t="s">
        <v>162</v>
      </c>
      <c r="M15">
        <v>0.3</v>
      </c>
      <c r="N15">
        <v>1.7</v>
      </c>
      <c r="O15">
        <v>0.3</v>
      </c>
      <c r="P15" t="s">
        <v>162</v>
      </c>
      <c r="Q15">
        <v>0.3</v>
      </c>
      <c r="R15">
        <v>1.7</v>
      </c>
      <c r="S15">
        <v>0.3</v>
      </c>
      <c r="T15" s="6" t="str">
        <f t="shared" si="0"/>
        <v>2012F1002-52135-2</v>
      </c>
    </row>
    <row r="16" spans="1:20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161</v>
      </c>
      <c r="G16" s="1" t="s">
        <v>160</v>
      </c>
      <c r="H16" s="1" t="s">
        <v>157</v>
      </c>
      <c r="I16" s="1" t="s">
        <v>156</v>
      </c>
      <c r="J16">
        <v>12</v>
      </c>
      <c r="K16">
        <v>871723</v>
      </c>
      <c r="L16" t="s">
        <v>162</v>
      </c>
      <c r="M16">
        <v>0.7</v>
      </c>
      <c r="N16">
        <v>2.4</v>
      </c>
      <c r="O16">
        <v>0.4</v>
      </c>
      <c r="P16" t="s">
        <v>162</v>
      </c>
      <c r="Q16">
        <v>0.7</v>
      </c>
      <c r="R16">
        <v>2.5</v>
      </c>
      <c r="S16">
        <v>0.4</v>
      </c>
      <c r="T16" s="6" t="str">
        <f t="shared" si="0"/>
        <v>2013F1002-52135-2</v>
      </c>
    </row>
    <row r="17" spans="2:20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161</v>
      </c>
      <c r="G17" s="1" t="s">
        <v>160</v>
      </c>
      <c r="H17" s="1" t="s">
        <v>157</v>
      </c>
      <c r="I17" s="1" t="s">
        <v>156</v>
      </c>
      <c r="J17">
        <v>8</v>
      </c>
      <c r="K17">
        <v>891676</v>
      </c>
      <c r="L17" t="s">
        <v>162</v>
      </c>
      <c r="M17">
        <v>0.4</v>
      </c>
      <c r="N17">
        <v>1.8</v>
      </c>
      <c r="O17">
        <v>0.3</v>
      </c>
      <c r="P17" t="s">
        <v>162</v>
      </c>
      <c r="Q17">
        <v>0.4</v>
      </c>
      <c r="R17">
        <v>1.7</v>
      </c>
      <c r="S17">
        <v>0.3</v>
      </c>
      <c r="T17" s="6" t="str">
        <f t="shared" si="0"/>
        <v>2014F1002-52135-2</v>
      </c>
    </row>
    <row r="18" spans="2:20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161</v>
      </c>
      <c r="G18" s="1" t="s">
        <v>160</v>
      </c>
      <c r="H18" s="1" t="s">
        <v>157</v>
      </c>
      <c r="I18" s="1" t="s">
        <v>156</v>
      </c>
      <c r="J18">
        <v>10</v>
      </c>
      <c r="K18">
        <v>909970</v>
      </c>
      <c r="L18" t="s">
        <v>162</v>
      </c>
      <c r="M18">
        <v>0.5</v>
      </c>
      <c r="N18">
        <v>2</v>
      </c>
      <c r="O18">
        <v>0.3</v>
      </c>
      <c r="P18" t="s">
        <v>162</v>
      </c>
      <c r="Q18">
        <v>0.5</v>
      </c>
      <c r="R18">
        <v>1.9</v>
      </c>
      <c r="S18">
        <v>0.3</v>
      </c>
      <c r="T18" s="6" t="str">
        <f t="shared" si="0"/>
        <v>2015F1002-52135-2</v>
      </c>
    </row>
    <row r="19" spans="2:20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161</v>
      </c>
      <c r="G19" s="1" t="s">
        <v>160</v>
      </c>
      <c r="H19" s="1" t="s">
        <v>157</v>
      </c>
      <c r="I19" s="1" t="s">
        <v>156</v>
      </c>
      <c r="J19">
        <v>6</v>
      </c>
      <c r="K19">
        <v>926351</v>
      </c>
      <c r="L19" t="s">
        <v>162</v>
      </c>
      <c r="M19">
        <v>0.2</v>
      </c>
      <c r="N19">
        <v>1.4</v>
      </c>
      <c r="O19">
        <v>0.3</v>
      </c>
      <c r="P19" t="s">
        <v>162</v>
      </c>
      <c r="Q19">
        <v>0.2</v>
      </c>
      <c r="R19">
        <v>1.4</v>
      </c>
      <c r="S19">
        <v>0.3</v>
      </c>
      <c r="T19" s="6" t="str">
        <f t="shared" si="0"/>
        <v>2016F1002-52135-2</v>
      </c>
    </row>
    <row r="20" spans="2:20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161</v>
      </c>
      <c r="G20" s="1" t="s">
        <v>160</v>
      </c>
      <c r="H20" s="1" t="s">
        <v>157</v>
      </c>
      <c r="I20" s="1" t="s">
        <v>156</v>
      </c>
      <c r="J20">
        <v>5</v>
      </c>
      <c r="K20">
        <v>946465</v>
      </c>
      <c r="L20" t="s">
        <v>162</v>
      </c>
      <c r="M20">
        <v>0.2</v>
      </c>
      <c r="N20">
        <v>1.2</v>
      </c>
      <c r="O20">
        <v>0.2</v>
      </c>
      <c r="P20" t="s">
        <v>162</v>
      </c>
      <c r="Q20">
        <v>0.2</v>
      </c>
      <c r="R20">
        <v>1.1000000000000001</v>
      </c>
      <c r="S20">
        <v>0.2</v>
      </c>
      <c r="T20" s="6" t="str">
        <f t="shared" si="0"/>
        <v>2017F1002-52135-2</v>
      </c>
    </row>
    <row r="21" spans="2:20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161</v>
      </c>
      <c r="G21" s="1" t="s">
        <v>160</v>
      </c>
      <c r="H21" s="1" t="s">
        <v>157</v>
      </c>
      <c r="I21" s="1" t="s">
        <v>156</v>
      </c>
      <c r="J21">
        <v>12</v>
      </c>
      <c r="K21">
        <v>963792</v>
      </c>
      <c r="L21" t="s">
        <v>162</v>
      </c>
      <c r="M21">
        <v>0.6</v>
      </c>
      <c r="N21">
        <v>2.2000000000000002</v>
      </c>
      <c r="O21">
        <v>0.4</v>
      </c>
      <c r="P21" t="s">
        <v>162</v>
      </c>
      <c r="Q21">
        <v>0.6</v>
      </c>
      <c r="R21">
        <v>1.9</v>
      </c>
      <c r="S21">
        <v>0.3</v>
      </c>
      <c r="T21" s="6" t="str">
        <f t="shared" si="0"/>
        <v>2018F1002-52135-2</v>
      </c>
    </row>
    <row r="22" spans="2:20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161</v>
      </c>
      <c r="G22" s="1" t="s">
        <v>160</v>
      </c>
      <c r="H22" s="1" t="s">
        <v>157</v>
      </c>
      <c r="I22" s="1" t="s">
        <v>156</v>
      </c>
      <c r="J22">
        <v>5</v>
      </c>
      <c r="K22">
        <v>977693</v>
      </c>
      <c r="L22" t="s">
        <v>162</v>
      </c>
      <c r="M22">
        <v>0.2</v>
      </c>
      <c r="N22">
        <v>1.2</v>
      </c>
      <c r="O22">
        <v>0.2</v>
      </c>
      <c r="P22" t="s">
        <v>162</v>
      </c>
      <c r="Q22">
        <v>0.2</v>
      </c>
      <c r="R22">
        <v>1.2</v>
      </c>
      <c r="S22">
        <v>0.2</v>
      </c>
      <c r="T22" s="6" t="str">
        <f t="shared" si="0"/>
        <v>2019F1002-52135-2</v>
      </c>
    </row>
    <row r="23" spans="2:20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161</v>
      </c>
      <c r="G23" s="1" t="s">
        <v>160</v>
      </c>
      <c r="H23" s="1" t="s">
        <v>157</v>
      </c>
      <c r="I23" s="1" t="s">
        <v>156</v>
      </c>
      <c r="J23">
        <v>10</v>
      </c>
      <c r="K23">
        <v>1034010</v>
      </c>
      <c r="L23" t="s">
        <v>162</v>
      </c>
      <c r="M23">
        <v>0.5</v>
      </c>
      <c r="N23">
        <v>1.8</v>
      </c>
      <c r="O23">
        <v>0.3</v>
      </c>
      <c r="P23" t="s">
        <v>162</v>
      </c>
      <c r="Q23">
        <v>0.4</v>
      </c>
      <c r="R23">
        <v>1.6</v>
      </c>
      <c r="S23">
        <v>0.3</v>
      </c>
      <c r="T23" s="6" t="str">
        <f t="shared" si="0"/>
        <v>2020F1002-52135-2</v>
      </c>
    </row>
    <row r="24" spans="2:20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161</v>
      </c>
      <c r="G24" s="1" t="s">
        <v>160</v>
      </c>
      <c r="H24" s="1" t="s">
        <v>155</v>
      </c>
      <c r="I24" s="1" t="s">
        <v>154</v>
      </c>
      <c r="J24">
        <v>54</v>
      </c>
      <c r="K24">
        <v>1151278</v>
      </c>
      <c r="L24">
        <v>4.7</v>
      </c>
      <c r="M24">
        <v>3.5</v>
      </c>
      <c r="N24">
        <v>6.1</v>
      </c>
      <c r="O24">
        <v>0.6</v>
      </c>
      <c r="P24">
        <v>4.5999999999999996</v>
      </c>
      <c r="Q24">
        <v>3.4</v>
      </c>
      <c r="R24">
        <v>6</v>
      </c>
      <c r="S24">
        <v>0.6</v>
      </c>
      <c r="T24" s="6" t="str">
        <f t="shared" si="0"/>
        <v>1999F1002-52186-2</v>
      </c>
    </row>
    <row r="25" spans="2:20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161</v>
      </c>
      <c r="G25" s="1" t="s">
        <v>160</v>
      </c>
      <c r="H25" s="1" t="s">
        <v>155</v>
      </c>
      <c r="I25" s="1" t="s">
        <v>154</v>
      </c>
      <c r="J25">
        <v>58</v>
      </c>
      <c r="K25">
        <v>1188767</v>
      </c>
      <c r="L25">
        <v>4.9000000000000004</v>
      </c>
      <c r="M25">
        <v>3.7</v>
      </c>
      <c r="N25">
        <v>6.3</v>
      </c>
      <c r="O25">
        <v>0.6</v>
      </c>
      <c r="P25">
        <v>4.5999999999999996</v>
      </c>
      <c r="Q25">
        <v>3.5</v>
      </c>
      <c r="R25">
        <v>6</v>
      </c>
      <c r="S25">
        <v>0.6</v>
      </c>
      <c r="T25" s="6" t="str">
        <f t="shared" si="0"/>
        <v>2000F1002-52186-2</v>
      </c>
    </row>
    <row r="26" spans="2:20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161</v>
      </c>
      <c r="G26" s="1" t="s">
        <v>160</v>
      </c>
      <c r="H26" s="1" t="s">
        <v>155</v>
      </c>
      <c r="I26" s="1" t="s">
        <v>154</v>
      </c>
      <c r="J26">
        <v>60</v>
      </c>
      <c r="K26">
        <v>1197605</v>
      </c>
      <c r="L26">
        <v>5</v>
      </c>
      <c r="M26">
        <v>3.8</v>
      </c>
      <c r="N26">
        <v>6.4</v>
      </c>
      <c r="O26">
        <v>0.6</v>
      </c>
      <c r="P26">
        <v>4.9000000000000004</v>
      </c>
      <c r="Q26">
        <v>3.7</v>
      </c>
      <c r="R26">
        <v>6.3</v>
      </c>
      <c r="S26">
        <v>0.6</v>
      </c>
      <c r="T26" s="6" t="str">
        <f t="shared" si="0"/>
        <v>2001F1002-52186-2</v>
      </c>
    </row>
    <row r="27" spans="2:20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161</v>
      </c>
      <c r="G27" s="1" t="s">
        <v>160</v>
      </c>
      <c r="H27" s="1" t="s">
        <v>155</v>
      </c>
      <c r="I27" s="1" t="s">
        <v>154</v>
      </c>
      <c r="J27">
        <v>61</v>
      </c>
      <c r="K27">
        <v>1209695</v>
      </c>
      <c r="L27">
        <v>5</v>
      </c>
      <c r="M27">
        <v>3.9</v>
      </c>
      <c r="N27">
        <v>6.5</v>
      </c>
      <c r="O27">
        <v>0.6</v>
      </c>
      <c r="P27">
        <v>4.8</v>
      </c>
      <c r="Q27">
        <v>3.7</v>
      </c>
      <c r="R27">
        <v>6.2</v>
      </c>
      <c r="S27">
        <v>0.6</v>
      </c>
      <c r="T27" s="6" t="str">
        <f t="shared" si="0"/>
        <v>2002F1002-52186-2</v>
      </c>
    </row>
    <row r="28" spans="2:20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161</v>
      </c>
      <c r="G28" s="1" t="s">
        <v>160</v>
      </c>
      <c r="H28" s="1" t="s">
        <v>155</v>
      </c>
      <c r="I28" s="1" t="s">
        <v>154</v>
      </c>
      <c r="J28">
        <v>55</v>
      </c>
      <c r="K28">
        <v>1221366</v>
      </c>
      <c r="L28">
        <v>4.5</v>
      </c>
      <c r="M28">
        <v>3.4</v>
      </c>
      <c r="N28">
        <v>5.9</v>
      </c>
      <c r="O28">
        <v>0.6</v>
      </c>
      <c r="P28">
        <v>4.4000000000000004</v>
      </c>
      <c r="Q28">
        <v>3.3</v>
      </c>
      <c r="R28">
        <v>5.7</v>
      </c>
      <c r="S28">
        <v>0.6</v>
      </c>
      <c r="T28" s="6" t="str">
        <f t="shared" si="0"/>
        <v>2003F1002-52186-2</v>
      </c>
    </row>
    <row r="29" spans="2:20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161</v>
      </c>
      <c r="G29" s="1" t="s">
        <v>160</v>
      </c>
      <c r="H29" s="1" t="s">
        <v>155</v>
      </c>
      <c r="I29" s="1" t="s">
        <v>154</v>
      </c>
      <c r="J29">
        <v>95</v>
      </c>
      <c r="K29">
        <v>1233626</v>
      </c>
      <c r="L29">
        <v>7.7</v>
      </c>
      <c r="M29">
        <v>6.2</v>
      </c>
      <c r="N29">
        <v>9.4</v>
      </c>
      <c r="O29">
        <v>0.8</v>
      </c>
      <c r="P29">
        <v>7.4</v>
      </c>
      <c r="Q29">
        <v>6</v>
      </c>
      <c r="R29">
        <v>9.1</v>
      </c>
      <c r="S29">
        <v>0.8</v>
      </c>
      <c r="T29" s="6" t="str">
        <f t="shared" si="0"/>
        <v>2004F1002-52186-2</v>
      </c>
    </row>
    <row r="30" spans="2:20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161</v>
      </c>
      <c r="G30" s="1" t="s">
        <v>160</v>
      </c>
      <c r="H30" s="1" t="s">
        <v>155</v>
      </c>
      <c r="I30" s="1" t="s">
        <v>154</v>
      </c>
      <c r="J30">
        <v>76</v>
      </c>
      <c r="K30">
        <v>1246875</v>
      </c>
      <c r="L30">
        <v>6.1</v>
      </c>
      <c r="M30">
        <v>4.8</v>
      </c>
      <c r="N30">
        <v>7.6</v>
      </c>
      <c r="O30">
        <v>0.7</v>
      </c>
      <c r="P30">
        <v>5.8</v>
      </c>
      <c r="Q30">
        <v>4.5999999999999996</v>
      </c>
      <c r="R30">
        <v>7.3</v>
      </c>
      <c r="S30">
        <v>0.7</v>
      </c>
      <c r="T30" s="6" t="str">
        <f t="shared" si="0"/>
        <v>2005F1002-52186-2</v>
      </c>
    </row>
    <row r="31" spans="2:20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161</v>
      </c>
      <c r="G31" s="1" t="s">
        <v>160</v>
      </c>
      <c r="H31" s="1" t="s">
        <v>155</v>
      </c>
      <c r="I31" s="1" t="s">
        <v>154</v>
      </c>
      <c r="J31">
        <v>85</v>
      </c>
      <c r="K31">
        <v>1259856</v>
      </c>
      <c r="L31">
        <v>6.7</v>
      </c>
      <c r="M31">
        <v>5.4</v>
      </c>
      <c r="N31">
        <v>8.3000000000000007</v>
      </c>
      <c r="O31">
        <v>0.7</v>
      </c>
      <c r="P31">
        <v>6.6</v>
      </c>
      <c r="Q31">
        <v>5.2</v>
      </c>
      <c r="R31">
        <v>8.1</v>
      </c>
      <c r="S31">
        <v>0.7</v>
      </c>
      <c r="T31" s="6" t="str">
        <f t="shared" si="0"/>
        <v>2006F1002-52186-2</v>
      </c>
    </row>
    <row r="32" spans="2:20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161</v>
      </c>
      <c r="G32" s="1" t="s">
        <v>160</v>
      </c>
      <c r="H32" s="1" t="s">
        <v>155</v>
      </c>
      <c r="I32" s="1" t="s">
        <v>154</v>
      </c>
      <c r="J32">
        <v>80</v>
      </c>
      <c r="K32">
        <v>1272881</v>
      </c>
      <c r="L32">
        <v>6.3</v>
      </c>
      <c r="M32">
        <v>5</v>
      </c>
      <c r="N32">
        <v>7.8</v>
      </c>
      <c r="O32">
        <v>0.7</v>
      </c>
      <c r="P32">
        <v>6.3</v>
      </c>
      <c r="Q32">
        <v>5</v>
      </c>
      <c r="R32">
        <v>7.8</v>
      </c>
      <c r="S32">
        <v>0.7</v>
      </c>
      <c r="T32" s="6" t="str">
        <f t="shared" si="0"/>
        <v>2007F1002-52186-2</v>
      </c>
    </row>
    <row r="33" spans="2:20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161</v>
      </c>
      <c r="G33" s="1" t="s">
        <v>160</v>
      </c>
      <c r="H33" s="1" t="s">
        <v>155</v>
      </c>
      <c r="I33" s="1" t="s">
        <v>154</v>
      </c>
      <c r="J33">
        <v>96</v>
      </c>
      <c r="K33">
        <v>1286595</v>
      </c>
      <c r="L33">
        <v>7.5</v>
      </c>
      <c r="M33">
        <v>6</v>
      </c>
      <c r="N33">
        <v>9.1</v>
      </c>
      <c r="O33">
        <v>0.8</v>
      </c>
      <c r="P33">
        <v>7.2</v>
      </c>
      <c r="Q33">
        <v>5.8</v>
      </c>
      <c r="R33">
        <v>8.8000000000000007</v>
      </c>
      <c r="S33">
        <v>0.7</v>
      </c>
      <c r="T33" s="6" t="str">
        <f t="shared" si="0"/>
        <v>2008F1002-52186-2</v>
      </c>
    </row>
    <row r="34" spans="2:20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161</v>
      </c>
      <c r="G34" s="1" t="s">
        <v>160</v>
      </c>
      <c r="H34" s="1" t="s">
        <v>155</v>
      </c>
      <c r="I34" s="1" t="s">
        <v>154</v>
      </c>
      <c r="J34">
        <v>109</v>
      </c>
      <c r="K34">
        <v>1299202</v>
      </c>
      <c r="L34">
        <v>8.4</v>
      </c>
      <c r="M34">
        <v>6.8</v>
      </c>
      <c r="N34">
        <v>10</v>
      </c>
      <c r="O34">
        <v>0.8</v>
      </c>
      <c r="P34">
        <v>8.1</v>
      </c>
      <c r="Q34">
        <v>6.5</v>
      </c>
      <c r="R34">
        <v>9.6</v>
      </c>
      <c r="S34">
        <v>0.8</v>
      </c>
      <c r="T34" s="6" t="str">
        <f t="shared" si="0"/>
        <v>2009F1002-52186-2</v>
      </c>
    </row>
    <row r="35" spans="2:20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161</v>
      </c>
      <c r="G35" s="1" t="s">
        <v>160</v>
      </c>
      <c r="H35" s="1" t="s">
        <v>155</v>
      </c>
      <c r="I35" s="1" t="s">
        <v>154</v>
      </c>
      <c r="J35">
        <v>118</v>
      </c>
      <c r="K35">
        <v>1308430</v>
      </c>
      <c r="L35">
        <v>9</v>
      </c>
      <c r="M35">
        <v>7.4</v>
      </c>
      <c r="N35">
        <v>10.6</v>
      </c>
      <c r="O35">
        <v>0.8</v>
      </c>
      <c r="P35">
        <v>9.1</v>
      </c>
      <c r="Q35">
        <v>7.4</v>
      </c>
      <c r="R35">
        <v>10.7</v>
      </c>
      <c r="S35">
        <v>0.9</v>
      </c>
      <c r="T35" s="6" t="str">
        <f t="shared" si="0"/>
        <v>2010F1002-52186-2</v>
      </c>
    </row>
    <row r="36" spans="2:20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161</v>
      </c>
      <c r="G36" s="1" t="s">
        <v>160</v>
      </c>
      <c r="H36" s="1" t="s">
        <v>155</v>
      </c>
      <c r="I36" s="1" t="s">
        <v>154</v>
      </c>
      <c r="J36">
        <v>103</v>
      </c>
      <c r="K36">
        <v>1323181</v>
      </c>
      <c r="L36">
        <v>7.8</v>
      </c>
      <c r="M36">
        <v>6.3</v>
      </c>
      <c r="N36">
        <v>9.3000000000000007</v>
      </c>
      <c r="O36">
        <v>0.8</v>
      </c>
      <c r="P36">
        <v>7.9</v>
      </c>
      <c r="Q36">
        <v>6.3</v>
      </c>
      <c r="R36">
        <v>9.4</v>
      </c>
      <c r="S36">
        <v>0.8</v>
      </c>
      <c r="T36" s="6" t="str">
        <f t="shared" si="0"/>
        <v>2011F1002-52186-2</v>
      </c>
    </row>
    <row r="37" spans="2:20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161</v>
      </c>
      <c r="G37" s="1" t="s">
        <v>160</v>
      </c>
      <c r="H37" s="1" t="s">
        <v>155</v>
      </c>
      <c r="I37" s="1" t="s">
        <v>154</v>
      </c>
      <c r="J37">
        <v>92</v>
      </c>
      <c r="K37">
        <v>1334724</v>
      </c>
      <c r="L37">
        <v>6.9</v>
      </c>
      <c r="M37">
        <v>5.6</v>
      </c>
      <c r="N37">
        <v>8.5</v>
      </c>
      <c r="O37">
        <v>0.7</v>
      </c>
      <c r="P37">
        <v>6.6</v>
      </c>
      <c r="Q37">
        <v>5.3</v>
      </c>
      <c r="R37">
        <v>8.1</v>
      </c>
      <c r="S37">
        <v>0.7</v>
      </c>
      <c r="T37" s="6" t="str">
        <f t="shared" si="0"/>
        <v>2012F1002-52186-2</v>
      </c>
    </row>
    <row r="38" spans="2:20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161</v>
      </c>
      <c r="G38" s="1" t="s">
        <v>160</v>
      </c>
      <c r="H38" s="1" t="s">
        <v>155</v>
      </c>
      <c r="I38" s="1" t="s">
        <v>154</v>
      </c>
      <c r="J38">
        <v>108</v>
      </c>
      <c r="K38">
        <v>1345729</v>
      </c>
      <c r="L38">
        <v>8</v>
      </c>
      <c r="M38">
        <v>6.5</v>
      </c>
      <c r="N38">
        <v>9.5</v>
      </c>
      <c r="O38">
        <v>0.8</v>
      </c>
      <c r="P38">
        <v>7.8</v>
      </c>
      <c r="Q38">
        <v>6.3</v>
      </c>
      <c r="R38">
        <v>9.3000000000000007</v>
      </c>
      <c r="S38">
        <v>0.8</v>
      </c>
      <c r="T38" s="6" t="str">
        <f t="shared" si="0"/>
        <v>2013F1002-52186-2</v>
      </c>
    </row>
    <row r="39" spans="2:20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161</v>
      </c>
      <c r="G39" s="1" t="s">
        <v>160</v>
      </c>
      <c r="H39" s="1" t="s">
        <v>155</v>
      </c>
      <c r="I39" s="1" t="s">
        <v>154</v>
      </c>
      <c r="J39">
        <v>118</v>
      </c>
      <c r="K39">
        <v>1358332</v>
      </c>
      <c r="L39">
        <v>8.6999999999999993</v>
      </c>
      <c r="M39">
        <v>7.1</v>
      </c>
      <c r="N39">
        <v>10.3</v>
      </c>
      <c r="O39">
        <v>0.8</v>
      </c>
      <c r="P39">
        <v>8.6999999999999993</v>
      </c>
      <c r="Q39">
        <v>7.1</v>
      </c>
      <c r="R39">
        <v>10.3</v>
      </c>
      <c r="S39">
        <v>0.8</v>
      </c>
      <c r="T39" s="6" t="str">
        <f t="shared" si="0"/>
        <v>2014F1002-52186-2</v>
      </c>
    </row>
    <row r="40" spans="2:20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161</v>
      </c>
      <c r="G40" s="1" t="s">
        <v>160</v>
      </c>
      <c r="H40" s="1" t="s">
        <v>155</v>
      </c>
      <c r="I40" s="1" t="s">
        <v>154</v>
      </c>
      <c r="J40">
        <v>140</v>
      </c>
      <c r="K40">
        <v>1369293</v>
      </c>
      <c r="L40">
        <v>10.199999999999999</v>
      </c>
      <c r="M40">
        <v>8.5</v>
      </c>
      <c r="N40">
        <v>11.9</v>
      </c>
      <c r="O40">
        <v>0.9</v>
      </c>
      <c r="P40">
        <v>10.199999999999999</v>
      </c>
      <c r="Q40">
        <v>8.5</v>
      </c>
      <c r="R40">
        <v>11.9</v>
      </c>
      <c r="S40">
        <v>0.9</v>
      </c>
      <c r="T40" s="6" t="str">
        <f t="shared" si="0"/>
        <v>2015F1002-52186-2</v>
      </c>
    </row>
    <row r="41" spans="2:20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161</v>
      </c>
      <c r="G41" s="1" t="s">
        <v>160</v>
      </c>
      <c r="H41" s="1" t="s">
        <v>155</v>
      </c>
      <c r="I41" s="1" t="s">
        <v>154</v>
      </c>
      <c r="J41">
        <v>139</v>
      </c>
      <c r="K41">
        <v>1380765</v>
      </c>
      <c r="L41">
        <v>10.1</v>
      </c>
      <c r="M41">
        <v>8.4</v>
      </c>
      <c r="N41">
        <v>11.7</v>
      </c>
      <c r="O41">
        <v>0.9</v>
      </c>
      <c r="P41">
        <v>10.3</v>
      </c>
      <c r="Q41">
        <v>8.5</v>
      </c>
      <c r="R41">
        <v>12</v>
      </c>
      <c r="S41">
        <v>0.9</v>
      </c>
      <c r="T41" s="6" t="str">
        <f t="shared" si="0"/>
        <v>2016F1002-52186-2</v>
      </c>
    </row>
    <row r="42" spans="2:20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161</v>
      </c>
      <c r="G42" s="1" t="s">
        <v>160</v>
      </c>
      <c r="H42" s="1" t="s">
        <v>155</v>
      </c>
      <c r="I42" s="1" t="s">
        <v>154</v>
      </c>
      <c r="J42">
        <v>154</v>
      </c>
      <c r="K42">
        <v>1390265</v>
      </c>
      <c r="L42">
        <v>11.1</v>
      </c>
      <c r="M42">
        <v>9.3000000000000007</v>
      </c>
      <c r="N42">
        <v>12.8</v>
      </c>
      <c r="O42">
        <v>0.9</v>
      </c>
      <c r="P42">
        <v>11</v>
      </c>
      <c r="Q42">
        <v>9.3000000000000007</v>
      </c>
      <c r="R42">
        <v>12.8</v>
      </c>
      <c r="S42">
        <v>0.9</v>
      </c>
      <c r="T42" s="6" t="str">
        <f t="shared" si="0"/>
        <v>2017F1002-52186-2</v>
      </c>
    </row>
    <row r="43" spans="2:20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161</v>
      </c>
      <c r="G43" s="1" t="s">
        <v>160</v>
      </c>
      <c r="H43" s="1" t="s">
        <v>155</v>
      </c>
      <c r="I43" s="1" t="s">
        <v>154</v>
      </c>
      <c r="J43">
        <v>147</v>
      </c>
      <c r="K43">
        <v>1399506</v>
      </c>
      <c r="L43">
        <v>10.5</v>
      </c>
      <c r="M43">
        <v>8.8000000000000007</v>
      </c>
      <c r="N43">
        <v>12.2</v>
      </c>
      <c r="O43">
        <v>0.9</v>
      </c>
      <c r="P43">
        <v>10.5</v>
      </c>
      <c r="Q43">
        <v>8.8000000000000007</v>
      </c>
      <c r="R43">
        <v>12.2</v>
      </c>
      <c r="S43">
        <v>0.9</v>
      </c>
      <c r="T43" s="6" t="str">
        <f t="shared" si="0"/>
        <v>2018F1002-52186-2</v>
      </c>
    </row>
    <row r="44" spans="2:20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161</v>
      </c>
      <c r="G44" s="1" t="s">
        <v>160</v>
      </c>
      <c r="H44" s="1" t="s">
        <v>155</v>
      </c>
      <c r="I44" s="1" t="s">
        <v>154</v>
      </c>
      <c r="J44">
        <v>157</v>
      </c>
      <c r="K44">
        <v>1409454</v>
      </c>
      <c r="L44">
        <v>11.1</v>
      </c>
      <c r="M44">
        <v>9.4</v>
      </c>
      <c r="N44">
        <v>12.9</v>
      </c>
      <c r="O44">
        <v>0.9</v>
      </c>
      <c r="P44">
        <v>11.5</v>
      </c>
      <c r="Q44">
        <v>9.6999999999999993</v>
      </c>
      <c r="R44">
        <v>13.4</v>
      </c>
      <c r="S44">
        <v>0.9</v>
      </c>
      <c r="T44" s="6" t="str">
        <f t="shared" si="0"/>
        <v>2019F1002-52186-2</v>
      </c>
    </row>
    <row r="45" spans="2:20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161</v>
      </c>
      <c r="G45" s="1" t="s">
        <v>160</v>
      </c>
      <c r="H45" s="1" t="s">
        <v>155</v>
      </c>
      <c r="I45" s="1" t="s">
        <v>154</v>
      </c>
      <c r="J45">
        <v>151</v>
      </c>
      <c r="K45">
        <v>1411437</v>
      </c>
      <c r="L45">
        <v>10.7</v>
      </c>
      <c r="M45">
        <v>9</v>
      </c>
      <c r="N45">
        <v>12.4</v>
      </c>
      <c r="O45">
        <v>0.9</v>
      </c>
      <c r="P45">
        <v>10.8</v>
      </c>
      <c r="Q45">
        <v>9</v>
      </c>
      <c r="R45">
        <v>12.5</v>
      </c>
      <c r="S45">
        <v>0.9</v>
      </c>
      <c r="T45" s="6" t="str">
        <f t="shared" si="0"/>
        <v>2020F1002-52186-2</v>
      </c>
    </row>
    <row r="46" spans="2:20" x14ac:dyDescent="0.35">
      <c r="B46">
        <v>2003</v>
      </c>
      <c r="C46">
        <v>2003</v>
      </c>
      <c r="D46" s="1" t="s">
        <v>57</v>
      </c>
      <c r="E46" s="1" t="s">
        <v>56</v>
      </c>
      <c r="F46" s="1" t="s">
        <v>161</v>
      </c>
      <c r="G46" s="1" t="s">
        <v>160</v>
      </c>
      <c r="H46" s="1" t="s">
        <v>153</v>
      </c>
      <c r="I46" s="1" t="s">
        <v>152</v>
      </c>
      <c r="J46">
        <v>1</v>
      </c>
      <c r="K46" t="s">
        <v>151</v>
      </c>
      <c r="L46" t="s">
        <v>151</v>
      </c>
      <c r="M46" t="s">
        <v>151</v>
      </c>
      <c r="N46" t="s">
        <v>151</v>
      </c>
      <c r="O46" t="s">
        <v>151</v>
      </c>
      <c r="P46" t="s">
        <v>151</v>
      </c>
      <c r="Q46" t="s">
        <v>151</v>
      </c>
      <c r="R46" t="s">
        <v>151</v>
      </c>
      <c r="S46" t="s">
        <v>151</v>
      </c>
      <c r="T46" s="6" t="str">
        <f t="shared" si="0"/>
        <v>2003F1002-5NS</v>
      </c>
    </row>
    <row r="47" spans="2:20" x14ac:dyDescent="0.35">
      <c r="B47">
        <v>2009</v>
      </c>
      <c r="C47">
        <v>2009</v>
      </c>
      <c r="D47" s="1" t="s">
        <v>57</v>
      </c>
      <c r="E47" s="1" t="s">
        <v>56</v>
      </c>
      <c r="F47" s="1" t="s">
        <v>161</v>
      </c>
      <c r="G47" s="1" t="s">
        <v>160</v>
      </c>
      <c r="H47" s="1" t="s">
        <v>153</v>
      </c>
      <c r="I47" s="1" t="s">
        <v>152</v>
      </c>
      <c r="J47">
        <v>1</v>
      </c>
      <c r="K47" t="s">
        <v>151</v>
      </c>
      <c r="L47" t="s">
        <v>151</v>
      </c>
      <c r="M47" t="s">
        <v>151</v>
      </c>
      <c r="N47" t="s">
        <v>151</v>
      </c>
      <c r="O47" t="s">
        <v>151</v>
      </c>
      <c r="P47" t="s">
        <v>151</v>
      </c>
      <c r="Q47" t="s">
        <v>151</v>
      </c>
      <c r="R47" t="s">
        <v>151</v>
      </c>
      <c r="S47" t="s">
        <v>151</v>
      </c>
      <c r="T47" s="6" t="str">
        <f t="shared" si="0"/>
        <v>2009F1002-5NS</v>
      </c>
    </row>
    <row r="48" spans="2:20" x14ac:dyDescent="0.35">
      <c r="B48">
        <v>2015</v>
      </c>
      <c r="C48">
        <v>2015</v>
      </c>
      <c r="D48" s="1" t="s">
        <v>57</v>
      </c>
      <c r="E48" s="1" t="s">
        <v>56</v>
      </c>
      <c r="F48" s="1" t="s">
        <v>161</v>
      </c>
      <c r="G48" s="1" t="s">
        <v>160</v>
      </c>
      <c r="H48" s="1" t="s">
        <v>153</v>
      </c>
      <c r="I48" s="1" t="s">
        <v>152</v>
      </c>
      <c r="J48">
        <v>1</v>
      </c>
      <c r="K48" t="s">
        <v>151</v>
      </c>
      <c r="L48" t="s">
        <v>151</v>
      </c>
      <c r="M48" t="s">
        <v>151</v>
      </c>
      <c r="N48" t="s">
        <v>151</v>
      </c>
      <c r="O48" t="s">
        <v>151</v>
      </c>
      <c r="P48" t="s">
        <v>151</v>
      </c>
      <c r="Q48" t="s">
        <v>151</v>
      </c>
      <c r="R48" t="s">
        <v>151</v>
      </c>
      <c r="S48" t="s">
        <v>151</v>
      </c>
      <c r="T48" s="6" t="str">
        <f t="shared" si="0"/>
        <v>2015F1002-5NS</v>
      </c>
    </row>
    <row r="49" spans="2:20" x14ac:dyDescent="0.35">
      <c r="B49">
        <v>2016</v>
      </c>
      <c r="C49">
        <v>2016</v>
      </c>
      <c r="D49" s="1" t="s">
        <v>57</v>
      </c>
      <c r="E49" s="1" t="s">
        <v>56</v>
      </c>
      <c r="F49" s="1" t="s">
        <v>161</v>
      </c>
      <c r="G49" s="1" t="s">
        <v>160</v>
      </c>
      <c r="H49" s="1" t="s">
        <v>153</v>
      </c>
      <c r="I49" s="1" t="s">
        <v>152</v>
      </c>
      <c r="J49">
        <v>2</v>
      </c>
      <c r="K49" t="s">
        <v>151</v>
      </c>
      <c r="L49" t="s">
        <v>151</v>
      </c>
      <c r="M49" t="s">
        <v>151</v>
      </c>
      <c r="N49" t="s">
        <v>151</v>
      </c>
      <c r="O49" t="s">
        <v>151</v>
      </c>
      <c r="P49" t="s">
        <v>151</v>
      </c>
      <c r="Q49" t="s">
        <v>151</v>
      </c>
      <c r="R49" t="s">
        <v>151</v>
      </c>
      <c r="S49" t="s">
        <v>151</v>
      </c>
      <c r="T49" s="6" t="str">
        <f t="shared" si="0"/>
        <v>2016F1002-5NS</v>
      </c>
    </row>
    <row r="50" spans="2:20" x14ac:dyDescent="0.35">
      <c r="B50">
        <v>2017</v>
      </c>
      <c r="C50">
        <v>2017</v>
      </c>
      <c r="D50" s="1" t="s">
        <v>57</v>
      </c>
      <c r="E50" s="1" t="s">
        <v>56</v>
      </c>
      <c r="F50" s="1" t="s">
        <v>161</v>
      </c>
      <c r="G50" s="1" t="s">
        <v>160</v>
      </c>
      <c r="H50" s="1" t="s">
        <v>153</v>
      </c>
      <c r="I50" s="1" t="s">
        <v>152</v>
      </c>
      <c r="J50">
        <v>1</v>
      </c>
      <c r="K50" t="s">
        <v>151</v>
      </c>
      <c r="L50" t="s">
        <v>151</v>
      </c>
      <c r="M50" t="s">
        <v>151</v>
      </c>
      <c r="N50" t="s">
        <v>151</v>
      </c>
      <c r="O50" t="s">
        <v>151</v>
      </c>
      <c r="P50" t="s">
        <v>151</v>
      </c>
      <c r="Q50" t="s">
        <v>151</v>
      </c>
      <c r="R50" t="s">
        <v>151</v>
      </c>
      <c r="S50" t="s">
        <v>151</v>
      </c>
      <c r="T50" s="6" t="str">
        <f t="shared" si="0"/>
        <v>2017F1002-5NS</v>
      </c>
    </row>
    <row r="51" spans="2:20" x14ac:dyDescent="0.35">
      <c r="B51">
        <v>2018</v>
      </c>
      <c r="C51">
        <v>2018</v>
      </c>
      <c r="D51" s="1" t="s">
        <v>57</v>
      </c>
      <c r="E51" s="1" t="s">
        <v>56</v>
      </c>
      <c r="F51" s="1" t="s">
        <v>161</v>
      </c>
      <c r="G51" s="1" t="s">
        <v>160</v>
      </c>
      <c r="H51" s="1" t="s">
        <v>153</v>
      </c>
      <c r="I51" s="1" t="s">
        <v>152</v>
      </c>
      <c r="J51">
        <v>1</v>
      </c>
      <c r="K51" t="s">
        <v>151</v>
      </c>
      <c r="L51" t="s">
        <v>151</v>
      </c>
      <c r="M51" t="s">
        <v>151</v>
      </c>
      <c r="N51" t="s">
        <v>151</v>
      </c>
      <c r="O51" t="s">
        <v>151</v>
      </c>
      <c r="P51" t="s">
        <v>151</v>
      </c>
      <c r="Q51" t="s">
        <v>151</v>
      </c>
      <c r="R51" t="s">
        <v>151</v>
      </c>
      <c r="S51" t="s">
        <v>151</v>
      </c>
      <c r="T51" s="6" t="str">
        <f t="shared" si="0"/>
        <v>2018F1002-5NS</v>
      </c>
    </row>
    <row r="52" spans="2:20" x14ac:dyDescent="0.35">
      <c r="B52">
        <v>2019</v>
      </c>
      <c r="C52">
        <v>2019</v>
      </c>
      <c r="D52" s="1" t="s">
        <v>57</v>
      </c>
      <c r="E52" s="1" t="s">
        <v>56</v>
      </c>
      <c r="F52" s="1" t="s">
        <v>161</v>
      </c>
      <c r="G52" s="1" t="s">
        <v>160</v>
      </c>
      <c r="H52" s="1" t="s">
        <v>153</v>
      </c>
      <c r="I52" s="1" t="s">
        <v>152</v>
      </c>
      <c r="J52">
        <v>1</v>
      </c>
      <c r="K52" t="s">
        <v>151</v>
      </c>
      <c r="L52" t="s">
        <v>151</v>
      </c>
      <c r="M52" t="s">
        <v>151</v>
      </c>
      <c r="N52" t="s">
        <v>151</v>
      </c>
      <c r="O52" t="s">
        <v>151</v>
      </c>
      <c r="P52" t="s">
        <v>151</v>
      </c>
      <c r="Q52" t="s">
        <v>151</v>
      </c>
      <c r="R52" t="s">
        <v>151</v>
      </c>
      <c r="S52" t="s">
        <v>151</v>
      </c>
      <c r="T52" s="6" t="str">
        <f t="shared" si="0"/>
        <v>2019F1002-5NS</v>
      </c>
    </row>
    <row r="53" spans="2:20" x14ac:dyDescent="0.35">
      <c r="B53">
        <v>2020</v>
      </c>
      <c r="C53">
        <v>2020</v>
      </c>
      <c r="D53" s="1" t="s">
        <v>57</v>
      </c>
      <c r="E53" s="1" t="s">
        <v>56</v>
      </c>
      <c r="F53" s="1" t="s">
        <v>161</v>
      </c>
      <c r="G53" s="1" t="s">
        <v>160</v>
      </c>
      <c r="H53" s="1" t="s">
        <v>153</v>
      </c>
      <c r="I53" s="1" t="s">
        <v>152</v>
      </c>
      <c r="J53">
        <v>2</v>
      </c>
      <c r="K53" t="s">
        <v>151</v>
      </c>
      <c r="L53" t="s">
        <v>151</v>
      </c>
      <c r="M53" t="s">
        <v>151</v>
      </c>
      <c r="N53" t="s">
        <v>151</v>
      </c>
      <c r="O53" t="s">
        <v>151</v>
      </c>
      <c r="P53" t="s">
        <v>151</v>
      </c>
      <c r="Q53" t="s">
        <v>151</v>
      </c>
      <c r="R53" t="s">
        <v>151</v>
      </c>
      <c r="S53" t="s">
        <v>151</v>
      </c>
      <c r="T53" s="6" t="str">
        <f t="shared" si="0"/>
        <v>2020F1002-5NS</v>
      </c>
    </row>
    <row r="54" spans="2:20" x14ac:dyDescent="0.35">
      <c r="B54">
        <v>1999</v>
      </c>
      <c r="C54">
        <v>1999</v>
      </c>
      <c r="D54" s="1" t="s">
        <v>57</v>
      </c>
      <c r="E54" s="1" t="s">
        <v>56</v>
      </c>
      <c r="F54" s="1" t="s">
        <v>159</v>
      </c>
      <c r="G54" s="1" t="s">
        <v>158</v>
      </c>
      <c r="H54" s="1" t="s">
        <v>157</v>
      </c>
      <c r="I54" s="1" t="s">
        <v>156</v>
      </c>
      <c r="J54">
        <v>3</v>
      </c>
      <c r="K54">
        <v>195866</v>
      </c>
      <c r="L54" t="s">
        <v>162</v>
      </c>
      <c r="M54">
        <v>0.3</v>
      </c>
      <c r="N54">
        <v>4.5</v>
      </c>
      <c r="O54">
        <v>0.9</v>
      </c>
      <c r="P54" t="s">
        <v>162</v>
      </c>
      <c r="Q54">
        <v>0.2</v>
      </c>
      <c r="R54">
        <v>3.5</v>
      </c>
      <c r="S54">
        <v>0.7</v>
      </c>
      <c r="T54" s="6" t="str">
        <f t="shared" si="0"/>
        <v>1999FA-PI2135-2</v>
      </c>
    </row>
    <row r="55" spans="2:20" x14ac:dyDescent="0.35">
      <c r="B55">
        <v>2000</v>
      </c>
      <c r="C55">
        <v>2000</v>
      </c>
      <c r="D55" s="1" t="s">
        <v>57</v>
      </c>
      <c r="E55" s="1" t="s">
        <v>56</v>
      </c>
      <c r="F55" s="1" t="s">
        <v>159</v>
      </c>
      <c r="G55" s="1" t="s">
        <v>158</v>
      </c>
      <c r="H55" s="1" t="s">
        <v>157</v>
      </c>
      <c r="I55" s="1" t="s">
        <v>156</v>
      </c>
      <c r="J55">
        <v>4</v>
      </c>
      <c r="K55">
        <v>201751</v>
      </c>
      <c r="L55" t="s">
        <v>162</v>
      </c>
      <c r="M55">
        <v>0.5</v>
      </c>
      <c r="N55">
        <v>5.0999999999999996</v>
      </c>
      <c r="O55">
        <v>1</v>
      </c>
      <c r="P55" t="s">
        <v>162</v>
      </c>
      <c r="Q55">
        <v>0.5</v>
      </c>
      <c r="R55">
        <v>7.6</v>
      </c>
      <c r="S55">
        <v>1.6</v>
      </c>
      <c r="T55" s="6" t="str">
        <f t="shared" si="0"/>
        <v>2000FA-PI2135-2</v>
      </c>
    </row>
    <row r="56" spans="2:20" x14ac:dyDescent="0.35">
      <c r="B56">
        <v>2001</v>
      </c>
      <c r="C56">
        <v>2001</v>
      </c>
      <c r="D56" s="1" t="s">
        <v>57</v>
      </c>
      <c r="E56" s="1" t="s">
        <v>56</v>
      </c>
      <c r="F56" s="1" t="s">
        <v>159</v>
      </c>
      <c r="G56" s="1" t="s">
        <v>158</v>
      </c>
      <c r="H56" s="1" t="s">
        <v>157</v>
      </c>
      <c r="I56" s="1" t="s">
        <v>156</v>
      </c>
      <c r="J56">
        <v>1</v>
      </c>
      <c r="K56">
        <v>223341</v>
      </c>
      <c r="L56" t="s">
        <v>162</v>
      </c>
      <c r="M56">
        <v>0</v>
      </c>
      <c r="N56">
        <v>2.5</v>
      </c>
      <c r="O56">
        <v>0.4</v>
      </c>
      <c r="P56" t="s">
        <v>162</v>
      </c>
      <c r="Q56">
        <v>0</v>
      </c>
      <c r="R56">
        <v>1.9</v>
      </c>
      <c r="S56">
        <v>0.3</v>
      </c>
      <c r="T56" s="6" t="str">
        <f t="shared" si="0"/>
        <v>2001FA-PI2135-2</v>
      </c>
    </row>
    <row r="57" spans="2:20" x14ac:dyDescent="0.35">
      <c r="B57">
        <v>2002</v>
      </c>
      <c r="C57">
        <v>2002</v>
      </c>
      <c r="D57" s="1" t="s">
        <v>57</v>
      </c>
      <c r="E57" s="1" t="s">
        <v>56</v>
      </c>
      <c r="F57" s="1" t="s">
        <v>159</v>
      </c>
      <c r="G57" s="1" t="s">
        <v>158</v>
      </c>
      <c r="H57" s="1" t="s">
        <v>157</v>
      </c>
      <c r="I57" s="1" t="s">
        <v>156</v>
      </c>
      <c r="J57">
        <v>1</v>
      </c>
      <c r="K57">
        <v>240860</v>
      </c>
      <c r="L57" t="s">
        <v>162</v>
      </c>
      <c r="M57">
        <v>0</v>
      </c>
      <c r="N57">
        <v>2.2999999999999998</v>
      </c>
      <c r="O57">
        <v>0.4</v>
      </c>
      <c r="P57" t="s">
        <v>162</v>
      </c>
      <c r="Q57">
        <v>0</v>
      </c>
      <c r="R57">
        <v>1.7</v>
      </c>
      <c r="S57">
        <v>0.3</v>
      </c>
      <c r="T57" s="6" t="str">
        <f t="shared" si="0"/>
        <v>2002FA-PI2135-2</v>
      </c>
    </row>
    <row r="58" spans="2:20" x14ac:dyDescent="0.35">
      <c r="B58">
        <v>2003</v>
      </c>
      <c r="C58">
        <v>2003</v>
      </c>
      <c r="D58" s="1" t="s">
        <v>57</v>
      </c>
      <c r="E58" s="1" t="s">
        <v>56</v>
      </c>
      <c r="F58" s="1" t="s">
        <v>159</v>
      </c>
      <c r="G58" s="1" t="s">
        <v>158</v>
      </c>
      <c r="H58" s="1" t="s">
        <v>157</v>
      </c>
      <c r="I58" s="1" t="s">
        <v>156</v>
      </c>
      <c r="J58">
        <v>4</v>
      </c>
      <c r="K58">
        <v>259443</v>
      </c>
      <c r="L58" t="s">
        <v>162</v>
      </c>
      <c r="M58">
        <v>0.4</v>
      </c>
      <c r="N58">
        <v>3.9</v>
      </c>
      <c r="O58">
        <v>0.8</v>
      </c>
      <c r="P58" t="s">
        <v>162</v>
      </c>
      <c r="Q58">
        <v>0.4</v>
      </c>
      <c r="R58">
        <v>10.7</v>
      </c>
      <c r="S58">
        <v>1.9</v>
      </c>
      <c r="T58" s="6" t="str">
        <f t="shared" si="0"/>
        <v>2003FA-PI2135-2</v>
      </c>
    </row>
    <row r="59" spans="2:20" x14ac:dyDescent="0.35">
      <c r="B59">
        <v>2004</v>
      </c>
      <c r="C59">
        <v>2004</v>
      </c>
      <c r="D59" s="1" t="s">
        <v>57</v>
      </c>
      <c r="E59" s="1" t="s">
        <v>56</v>
      </c>
      <c r="F59" s="1" t="s">
        <v>159</v>
      </c>
      <c r="G59" s="1" t="s">
        <v>158</v>
      </c>
      <c r="H59" s="1" t="s">
        <v>157</v>
      </c>
      <c r="I59" s="1" t="s">
        <v>156</v>
      </c>
      <c r="J59">
        <v>1</v>
      </c>
      <c r="K59">
        <v>279957</v>
      </c>
      <c r="L59" t="s">
        <v>162</v>
      </c>
      <c r="M59">
        <v>0</v>
      </c>
      <c r="N59">
        <v>2</v>
      </c>
      <c r="O59">
        <v>0.4</v>
      </c>
      <c r="P59" t="s">
        <v>162</v>
      </c>
      <c r="Q59">
        <v>0</v>
      </c>
      <c r="R59">
        <v>1.5</v>
      </c>
      <c r="S59">
        <v>0.3</v>
      </c>
      <c r="T59" s="6" t="str">
        <f t="shared" si="0"/>
        <v>2004FA-PI2135-2</v>
      </c>
    </row>
    <row r="60" spans="2:20" x14ac:dyDescent="0.35">
      <c r="B60">
        <v>2005</v>
      </c>
      <c r="C60">
        <v>2005</v>
      </c>
      <c r="D60" s="1" t="s">
        <v>57</v>
      </c>
      <c r="E60" s="1" t="s">
        <v>56</v>
      </c>
      <c r="F60" s="1" t="s">
        <v>159</v>
      </c>
      <c r="G60" s="1" t="s">
        <v>158</v>
      </c>
      <c r="H60" s="1" t="s">
        <v>157</v>
      </c>
      <c r="I60" s="1" t="s">
        <v>156</v>
      </c>
      <c r="J60">
        <v>4</v>
      </c>
      <c r="K60">
        <v>302460</v>
      </c>
      <c r="L60" t="s">
        <v>162</v>
      </c>
      <c r="M60">
        <v>0.4</v>
      </c>
      <c r="N60">
        <v>3.4</v>
      </c>
      <c r="O60">
        <v>0.7</v>
      </c>
      <c r="P60" t="s">
        <v>162</v>
      </c>
      <c r="Q60">
        <v>0.4</v>
      </c>
      <c r="R60">
        <v>3.4</v>
      </c>
      <c r="S60">
        <v>0.7</v>
      </c>
      <c r="T60" s="6" t="str">
        <f t="shared" si="0"/>
        <v>2005FA-PI2135-2</v>
      </c>
    </row>
    <row r="61" spans="2:20" x14ac:dyDescent="0.35">
      <c r="B61">
        <v>2006</v>
      </c>
      <c r="C61">
        <v>2006</v>
      </c>
      <c r="D61" s="1" t="s">
        <v>57</v>
      </c>
      <c r="E61" s="1" t="s">
        <v>56</v>
      </c>
      <c r="F61" s="1" t="s">
        <v>159</v>
      </c>
      <c r="G61" s="1" t="s">
        <v>158</v>
      </c>
      <c r="H61" s="1" t="s">
        <v>157</v>
      </c>
      <c r="I61" s="1" t="s">
        <v>156</v>
      </c>
      <c r="J61">
        <v>3</v>
      </c>
      <c r="K61">
        <v>325799</v>
      </c>
      <c r="L61" t="s">
        <v>162</v>
      </c>
      <c r="M61">
        <v>0.2</v>
      </c>
      <c r="N61">
        <v>2.7</v>
      </c>
      <c r="O61">
        <v>0.5</v>
      </c>
      <c r="P61" t="s">
        <v>162</v>
      </c>
      <c r="Q61">
        <v>0.2</v>
      </c>
      <c r="R61">
        <v>3.1</v>
      </c>
      <c r="S61">
        <v>0.6</v>
      </c>
      <c r="T61" s="6" t="str">
        <f t="shared" si="0"/>
        <v>2006FA-PI2135-2</v>
      </c>
    </row>
    <row r="62" spans="2:20" x14ac:dyDescent="0.35">
      <c r="B62">
        <v>2007</v>
      </c>
      <c r="C62">
        <v>2007</v>
      </c>
      <c r="D62" s="1" t="s">
        <v>57</v>
      </c>
      <c r="E62" s="1" t="s">
        <v>56</v>
      </c>
      <c r="F62" s="1" t="s">
        <v>159</v>
      </c>
      <c r="G62" s="1" t="s">
        <v>158</v>
      </c>
      <c r="H62" s="1" t="s">
        <v>157</v>
      </c>
      <c r="I62" s="1" t="s">
        <v>156</v>
      </c>
      <c r="J62">
        <v>4</v>
      </c>
      <c r="K62">
        <v>351111</v>
      </c>
      <c r="L62" t="s">
        <v>162</v>
      </c>
      <c r="M62">
        <v>0.3</v>
      </c>
      <c r="N62">
        <v>2.9</v>
      </c>
      <c r="O62">
        <v>0.6</v>
      </c>
      <c r="P62" t="s">
        <v>162</v>
      </c>
      <c r="Q62">
        <v>0.3</v>
      </c>
      <c r="R62">
        <v>3.1</v>
      </c>
      <c r="S62">
        <v>0.6</v>
      </c>
      <c r="T62" s="6" t="str">
        <f t="shared" si="0"/>
        <v>2007FA-PI2135-2</v>
      </c>
    </row>
    <row r="63" spans="2:20" x14ac:dyDescent="0.35">
      <c r="B63">
        <v>2008</v>
      </c>
      <c r="C63">
        <v>2008</v>
      </c>
      <c r="D63" s="1" t="s">
        <v>57</v>
      </c>
      <c r="E63" s="1" t="s">
        <v>56</v>
      </c>
      <c r="F63" s="1" t="s">
        <v>159</v>
      </c>
      <c r="G63" s="1" t="s">
        <v>158</v>
      </c>
      <c r="H63" s="1" t="s">
        <v>157</v>
      </c>
      <c r="I63" s="1" t="s">
        <v>156</v>
      </c>
      <c r="J63">
        <v>6</v>
      </c>
      <c r="K63">
        <v>377605</v>
      </c>
      <c r="L63" t="s">
        <v>162</v>
      </c>
      <c r="M63">
        <v>0.6</v>
      </c>
      <c r="N63">
        <v>3.5</v>
      </c>
      <c r="O63">
        <v>0.6</v>
      </c>
      <c r="P63" t="s">
        <v>162</v>
      </c>
      <c r="Q63">
        <v>0.5</v>
      </c>
      <c r="R63">
        <v>3.8</v>
      </c>
      <c r="S63">
        <v>0.7</v>
      </c>
      <c r="T63" s="6" t="str">
        <f t="shared" si="0"/>
        <v>2008FA-PI2135-2</v>
      </c>
    </row>
    <row r="64" spans="2:20" x14ac:dyDescent="0.35">
      <c r="B64">
        <v>2009</v>
      </c>
      <c r="C64">
        <v>2009</v>
      </c>
      <c r="D64" s="1" t="s">
        <v>57</v>
      </c>
      <c r="E64" s="1" t="s">
        <v>56</v>
      </c>
      <c r="F64" s="1" t="s">
        <v>159</v>
      </c>
      <c r="G64" s="1" t="s">
        <v>158</v>
      </c>
      <c r="H64" s="1" t="s">
        <v>157</v>
      </c>
      <c r="I64" s="1" t="s">
        <v>156</v>
      </c>
      <c r="J64">
        <v>6</v>
      </c>
      <c r="K64">
        <v>405717</v>
      </c>
      <c r="L64" t="s">
        <v>162</v>
      </c>
      <c r="M64">
        <v>0.5</v>
      </c>
      <c r="N64">
        <v>3.2</v>
      </c>
      <c r="O64">
        <v>0.6</v>
      </c>
      <c r="P64" t="s">
        <v>162</v>
      </c>
      <c r="Q64">
        <v>0.4</v>
      </c>
      <c r="R64">
        <v>2.5</v>
      </c>
      <c r="S64">
        <v>0.5</v>
      </c>
      <c r="T64" s="6" t="str">
        <f t="shared" si="0"/>
        <v>2009FA-PI2135-2</v>
      </c>
    </row>
    <row r="65" spans="2:20" x14ac:dyDescent="0.35">
      <c r="B65">
        <v>2010</v>
      </c>
      <c r="C65">
        <v>2010</v>
      </c>
      <c r="D65" s="1" t="s">
        <v>57</v>
      </c>
      <c r="E65" s="1" t="s">
        <v>56</v>
      </c>
      <c r="F65" s="1" t="s">
        <v>159</v>
      </c>
      <c r="G65" s="1" t="s">
        <v>158</v>
      </c>
      <c r="H65" s="1" t="s">
        <v>157</v>
      </c>
      <c r="I65" s="1" t="s">
        <v>156</v>
      </c>
      <c r="J65">
        <v>5</v>
      </c>
      <c r="K65">
        <v>427650</v>
      </c>
      <c r="L65" t="s">
        <v>162</v>
      </c>
      <c r="M65">
        <v>0.4</v>
      </c>
      <c r="N65">
        <v>2.7</v>
      </c>
      <c r="O65">
        <v>0.5</v>
      </c>
      <c r="P65" t="s">
        <v>162</v>
      </c>
      <c r="Q65">
        <v>0.3</v>
      </c>
      <c r="R65">
        <v>3.9</v>
      </c>
      <c r="S65">
        <v>0.7</v>
      </c>
      <c r="T65" s="6" t="str">
        <f t="shared" si="0"/>
        <v>2010FA-PI2135-2</v>
      </c>
    </row>
    <row r="66" spans="2:20" x14ac:dyDescent="0.35">
      <c r="B66">
        <v>2011</v>
      </c>
      <c r="C66">
        <v>2011</v>
      </c>
      <c r="D66" s="1" t="s">
        <v>57</v>
      </c>
      <c r="E66" s="1" t="s">
        <v>56</v>
      </c>
      <c r="F66" s="1" t="s">
        <v>159</v>
      </c>
      <c r="G66" s="1" t="s">
        <v>158</v>
      </c>
      <c r="H66" s="1" t="s">
        <v>157</v>
      </c>
      <c r="I66" s="1" t="s">
        <v>156</v>
      </c>
      <c r="J66">
        <v>8</v>
      </c>
      <c r="K66">
        <v>443386</v>
      </c>
      <c r="L66" t="s">
        <v>162</v>
      </c>
      <c r="M66">
        <v>0.8</v>
      </c>
      <c r="N66">
        <v>3.6</v>
      </c>
      <c r="O66">
        <v>0.6</v>
      </c>
      <c r="P66" t="s">
        <v>162</v>
      </c>
      <c r="Q66">
        <v>0.7</v>
      </c>
      <c r="R66">
        <v>3.7</v>
      </c>
      <c r="S66">
        <v>0.7</v>
      </c>
      <c r="T66" s="6" t="str">
        <f t="shared" si="0"/>
        <v>2011FA-PI2135-2</v>
      </c>
    </row>
    <row r="67" spans="2:20" x14ac:dyDescent="0.35">
      <c r="B67">
        <v>2012</v>
      </c>
      <c r="C67">
        <v>2012</v>
      </c>
      <c r="D67" s="1" t="s">
        <v>57</v>
      </c>
      <c r="E67" s="1" t="s">
        <v>56</v>
      </c>
      <c r="F67" s="1" t="s">
        <v>159</v>
      </c>
      <c r="G67" s="1" t="s">
        <v>158</v>
      </c>
      <c r="H67" s="1" t="s">
        <v>157</v>
      </c>
      <c r="I67" s="1" t="s">
        <v>156</v>
      </c>
      <c r="J67">
        <v>8</v>
      </c>
      <c r="K67">
        <v>453563</v>
      </c>
      <c r="L67" t="s">
        <v>162</v>
      </c>
      <c r="M67">
        <v>0.8</v>
      </c>
      <c r="N67">
        <v>3.5</v>
      </c>
      <c r="O67">
        <v>0.6</v>
      </c>
      <c r="P67" t="s">
        <v>162</v>
      </c>
      <c r="Q67">
        <v>0.8</v>
      </c>
      <c r="R67">
        <v>4</v>
      </c>
      <c r="S67">
        <v>0.7</v>
      </c>
      <c r="T67" s="6" t="str">
        <f t="shared" ref="T67:T130" si="1">C67&amp;E67&amp;G67&amp;I67</f>
        <v>2012FA-PI2135-2</v>
      </c>
    </row>
    <row r="68" spans="2:20" x14ac:dyDescent="0.35">
      <c r="B68">
        <v>2013</v>
      </c>
      <c r="C68">
        <v>2013</v>
      </c>
      <c r="D68" s="1" t="s">
        <v>57</v>
      </c>
      <c r="E68" s="1" t="s">
        <v>56</v>
      </c>
      <c r="F68" s="1" t="s">
        <v>159</v>
      </c>
      <c r="G68" s="1" t="s">
        <v>158</v>
      </c>
      <c r="H68" s="1" t="s">
        <v>157</v>
      </c>
      <c r="I68" s="1" t="s">
        <v>156</v>
      </c>
      <c r="J68">
        <v>7</v>
      </c>
      <c r="K68">
        <v>465409</v>
      </c>
      <c r="L68" t="s">
        <v>162</v>
      </c>
      <c r="M68">
        <v>0.6</v>
      </c>
      <c r="N68">
        <v>3.1</v>
      </c>
      <c r="O68">
        <v>0.6</v>
      </c>
      <c r="P68" t="s">
        <v>162</v>
      </c>
      <c r="Q68">
        <v>0.6</v>
      </c>
      <c r="R68">
        <v>3</v>
      </c>
      <c r="S68">
        <v>0.6</v>
      </c>
      <c r="T68" s="6" t="str">
        <f t="shared" si="1"/>
        <v>2013FA-PI2135-2</v>
      </c>
    </row>
    <row r="69" spans="2:20" x14ac:dyDescent="0.35">
      <c r="B69">
        <v>2014</v>
      </c>
      <c r="C69">
        <v>2014</v>
      </c>
      <c r="D69" s="1" t="s">
        <v>57</v>
      </c>
      <c r="E69" s="1" t="s">
        <v>56</v>
      </c>
      <c r="F69" s="1" t="s">
        <v>159</v>
      </c>
      <c r="G69" s="1" t="s">
        <v>158</v>
      </c>
      <c r="H69" s="1" t="s">
        <v>157</v>
      </c>
      <c r="I69" s="1" t="s">
        <v>156</v>
      </c>
      <c r="J69">
        <v>5</v>
      </c>
      <c r="K69">
        <v>478391</v>
      </c>
      <c r="L69" t="s">
        <v>162</v>
      </c>
      <c r="M69">
        <v>0.3</v>
      </c>
      <c r="N69">
        <v>2.4</v>
      </c>
      <c r="O69">
        <v>0.5</v>
      </c>
      <c r="P69" t="s">
        <v>162</v>
      </c>
      <c r="Q69">
        <v>0.3</v>
      </c>
      <c r="R69">
        <v>2.5</v>
      </c>
      <c r="S69">
        <v>0.5</v>
      </c>
      <c r="T69" s="6" t="str">
        <f t="shared" si="1"/>
        <v>2014FA-PI2135-2</v>
      </c>
    </row>
    <row r="70" spans="2:20" x14ac:dyDescent="0.35">
      <c r="B70">
        <v>2015</v>
      </c>
      <c r="C70">
        <v>2015</v>
      </c>
      <c r="D70" s="1" t="s">
        <v>57</v>
      </c>
      <c r="E70" s="1" t="s">
        <v>56</v>
      </c>
      <c r="F70" s="1" t="s">
        <v>159</v>
      </c>
      <c r="G70" s="1" t="s">
        <v>158</v>
      </c>
      <c r="H70" s="1" t="s">
        <v>157</v>
      </c>
      <c r="I70" s="1" t="s">
        <v>156</v>
      </c>
      <c r="J70">
        <v>11</v>
      </c>
      <c r="K70">
        <v>490919</v>
      </c>
      <c r="L70" t="s">
        <v>162</v>
      </c>
      <c r="M70">
        <v>1.1000000000000001</v>
      </c>
      <c r="N70">
        <v>4</v>
      </c>
      <c r="O70">
        <v>0.7</v>
      </c>
      <c r="P70" t="s">
        <v>162</v>
      </c>
      <c r="Q70">
        <v>1</v>
      </c>
      <c r="R70">
        <v>4</v>
      </c>
      <c r="S70">
        <v>0.7</v>
      </c>
      <c r="T70" s="6" t="str">
        <f t="shared" si="1"/>
        <v>2015FA-PI2135-2</v>
      </c>
    </row>
    <row r="71" spans="2:20" x14ac:dyDescent="0.35">
      <c r="B71">
        <v>2016</v>
      </c>
      <c r="C71">
        <v>2016</v>
      </c>
      <c r="D71" s="1" t="s">
        <v>57</v>
      </c>
      <c r="E71" s="1" t="s">
        <v>56</v>
      </c>
      <c r="F71" s="1" t="s">
        <v>159</v>
      </c>
      <c r="G71" s="1" t="s">
        <v>158</v>
      </c>
      <c r="H71" s="1" t="s">
        <v>157</v>
      </c>
      <c r="I71" s="1" t="s">
        <v>156</v>
      </c>
      <c r="J71">
        <v>8</v>
      </c>
      <c r="K71">
        <v>502132</v>
      </c>
      <c r="L71" t="s">
        <v>162</v>
      </c>
      <c r="M71">
        <v>0.7</v>
      </c>
      <c r="N71">
        <v>3.1</v>
      </c>
      <c r="O71">
        <v>0.6</v>
      </c>
      <c r="P71" t="s">
        <v>162</v>
      </c>
      <c r="Q71">
        <v>0.6</v>
      </c>
      <c r="R71">
        <v>2.8</v>
      </c>
      <c r="S71">
        <v>0.5</v>
      </c>
      <c r="T71" s="6" t="str">
        <f t="shared" si="1"/>
        <v>2016FA-PI2135-2</v>
      </c>
    </row>
    <row r="72" spans="2:20" x14ac:dyDescent="0.35">
      <c r="B72">
        <v>2017</v>
      </c>
      <c r="C72">
        <v>2017</v>
      </c>
      <c r="D72" s="1" t="s">
        <v>57</v>
      </c>
      <c r="E72" s="1" t="s">
        <v>56</v>
      </c>
      <c r="F72" s="1" t="s">
        <v>159</v>
      </c>
      <c r="G72" s="1" t="s">
        <v>158</v>
      </c>
      <c r="H72" s="1" t="s">
        <v>157</v>
      </c>
      <c r="I72" s="1" t="s">
        <v>156</v>
      </c>
      <c r="J72">
        <v>8</v>
      </c>
      <c r="K72">
        <v>514552</v>
      </c>
      <c r="L72" t="s">
        <v>162</v>
      </c>
      <c r="M72">
        <v>0.7</v>
      </c>
      <c r="N72">
        <v>3.1</v>
      </c>
      <c r="O72">
        <v>0.5</v>
      </c>
      <c r="P72" t="s">
        <v>162</v>
      </c>
      <c r="Q72">
        <v>0.7</v>
      </c>
      <c r="R72">
        <v>3.4</v>
      </c>
      <c r="S72">
        <v>0.6</v>
      </c>
      <c r="T72" s="6" t="str">
        <f t="shared" si="1"/>
        <v>2017FA-PI2135-2</v>
      </c>
    </row>
    <row r="73" spans="2:20" x14ac:dyDescent="0.35">
      <c r="B73">
        <v>2018</v>
      </c>
      <c r="C73">
        <v>2018</v>
      </c>
      <c r="D73" s="1" t="s">
        <v>57</v>
      </c>
      <c r="E73" s="1" t="s">
        <v>56</v>
      </c>
      <c r="F73" s="1" t="s">
        <v>159</v>
      </c>
      <c r="G73" s="1" t="s">
        <v>158</v>
      </c>
      <c r="H73" s="1" t="s">
        <v>157</v>
      </c>
      <c r="I73" s="1" t="s">
        <v>156</v>
      </c>
      <c r="J73">
        <v>6</v>
      </c>
      <c r="K73">
        <v>525029</v>
      </c>
      <c r="L73" t="s">
        <v>162</v>
      </c>
      <c r="M73">
        <v>0.4</v>
      </c>
      <c r="N73">
        <v>2.5</v>
      </c>
      <c r="O73">
        <v>0.5</v>
      </c>
      <c r="P73" t="s">
        <v>162</v>
      </c>
      <c r="Q73">
        <v>0.4</v>
      </c>
      <c r="R73">
        <v>2.2999999999999998</v>
      </c>
      <c r="S73">
        <v>0.4</v>
      </c>
      <c r="T73" s="6" t="str">
        <f t="shared" si="1"/>
        <v>2018FA-PI2135-2</v>
      </c>
    </row>
    <row r="74" spans="2:20" x14ac:dyDescent="0.35">
      <c r="B74">
        <v>2019</v>
      </c>
      <c r="C74">
        <v>2019</v>
      </c>
      <c r="D74" s="1" t="s">
        <v>57</v>
      </c>
      <c r="E74" s="1" t="s">
        <v>56</v>
      </c>
      <c r="F74" s="1" t="s">
        <v>159</v>
      </c>
      <c r="G74" s="1" t="s">
        <v>158</v>
      </c>
      <c r="H74" s="1" t="s">
        <v>157</v>
      </c>
      <c r="I74" s="1" t="s">
        <v>156</v>
      </c>
      <c r="J74">
        <v>16</v>
      </c>
      <c r="K74">
        <v>524826</v>
      </c>
      <c r="L74" t="s">
        <v>162</v>
      </c>
      <c r="M74">
        <v>1.7</v>
      </c>
      <c r="N74">
        <v>5</v>
      </c>
      <c r="O74">
        <v>0.8</v>
      </c>
      <c r="P74" t="s">
        <v>162</v>
      </c>
      <c r="Q74">
        <v>1.6</v>
      </c>
      <c r="R74">
        <v>4.8</v>
      </c>
      <c r="S74">
        <v>0.7</v>
      </c>
      <c r="T74" s="6" t="str">
        <f t="shared" si="1"/>
        <v>2019FA-PI2135-2</v>
      </c>
    </row>
    <row r="75" spans="2:20" x14ac:dyDescent="0.35">
      <c r="B75">
        <v>2020</v>
      </c>
      <c r="C75">
        <v>2020</v>
      </c>
      <c r="D75" s="1" t="s">
        <v>57</v>
      </c>
      <c r="E75" s="1" t="s">
        <v>56</v>
      </c>
      <c r="F75" s="1" t="s">
        <v>159</v>
      </c>
      <c r="G75" s="1" t="s">
        <v>158</v>
      </c>
      <c r="H75" s="1" t="s">
        <v>157</v>
      </c>
      <c r="I75" s="1" t="s">
        <v>156</v>
      </c>
      <c r="J75">
        <v>12</v>
      </c>
      <c r="K75">
        <v>561501</v>
      </c>
      <c r="L75" t="s">
        <v>162</v>
      </c>
      <c r="M75">
        <v>1.1000000000000001</v>
      </c>
      <c r="N75">
        <v>3.7</v>
      </c>
      <c r="O75">
        <v>0.6</v>
      </c>
      <c r="P75" t="s">
        <v>162</v>
      </c>
      <c r="Q75">
        <v>1</v>
      </c>
      <c r="R75">
        <v>3.4</v>
      </c>
      <c r="S75">
        <v>0.6</v>
      </c>
      <c r="T75" s="6" t="str">
        <f t="shared" si="1"/>
        <v>2020FA-PI2135-2</v>
      </c>
    </row>
    <row r="76" spans="2:20" x14ac:dyDescent="0.35">
      <c r="B76">
        <v>1999</v>
      </c>
      <c r="C76">
        <v>1999</v>
      </c>
      <c r="D76" s="1" t="s">
        <v>57</v>
      </c>
      <c r="E76" s="1" t="s">
        <v>56</v>
      </c>
      <c r="F76" s="1" t="s">
        <v>159</v>
      </c>
      <c r="G76" s="1" t="s">
        <v>158</v>
      </c>
      <c r="H76" s="1" t="s">
        <v>155</v>
      </c>
      <c r="I76" s="1" t="s">
        <v>154</v>
      </c>
      <c r="J76">
        <v>188</v>
      </c>
      <c r="K76">
        <v>5649503</v>
      </c>
      <c r="L76">
        <v>3.3</v>
      </c>
      <c r="M76">
        <v>2.9</v>
      </c>
      <c r="N76">
        <v>3.8</v>
      </c>
      <c r="O76">
        <v>0.2</v>
      </c>
      <c r="P76">
        <v>3.4</v>
      </c>
      <c r="Q76">
        <v>2.9</v>
      </c>
      <c r="R76">
        <v>3.9</v>
      </c>
      <c r="S76">
        <v>0.3</v>
      </c>
      <c r="T76" s="6" t="str">
        <f t="shared" si="1"/>
        <v>1999FA-PI2186-2</v>
      </c>
    </row>
    <row r="77" spans="2:20" x14ac:dyDescent="0.35">
      <c r="B77">
        <v>2000</v>
      </c>
      <c r="C77">
        <v>2000</v>
      </c>
      <c r="D77" s="1" t="s">
        <v>57</v>
      </c>
      <c r="E77" s="1" t="s">
        <v>56</v>
      </c>
      <c r="F77" s="1" t="s">
        <v>159</v>
      </c>
      <c r="G77" s="1" t="s">
        <v>158</v>
      </c>
      <c r="H77" s="1" t="s">
        <v>155</v>
      </c>
      <c r="I77" s="1" t="s">
        <v>154</v>
      </c>
      <c r="J77">
        <v>160</v>
      </c>
      <c r="K77">
        <v>5842544</v>
      </c>
      <c r="L77">
        <v>2.7</v>
      </c>
      <c r="M77">
        <v>2.2999999999999998</v>
      </c>
      <c r="N77">
        <v>3.2</v>
      </c>
      <c r="O77">
        <v>0.2</v>
      </c>
      <c r="P77">
        <v>2.8</v>
      </c>
      <c r="Q77">
        <v>2.4</v>
      </c>
      <c r="R77">
        <v>3.3</v>
      </c>
      <c r="S77">
        <v>0.2</v>
      </c>
      <c r="T77" s="6" t="str">
        <f t="shared" si="1"/>
        <v>2000FA-PI2186-2</v>
      </c>
    </row>
    <row r="78" spans="2:20" x14ac:dyDescent="0.35">
      <c r="B78">
        <v>2001</v>
      </c>
      <c r="C78">
        <v>2001</v>
      </c>
      <c r="D78" s="1" t="s">
        <v>57</v>
      </c>
      <c r="E78" s="1" t="s">
        <v>56</v>
      </c>
      <c r="F78" s="1" t="s">
        <v>159</v>
      </c>
      <c r="G78" s="1" t="s">
        <v>158</v>
      </c>
      <c r="H78" s="1" t="s">
        <v>155</v>
      </c>
      <c r="I78" s="1" t="s">
        <v>154</v>
      </c>
      <c r="J78">
        <v>175</v>
      </c>
      <c r="K78">
        <v>6176359</v>
      </c>
      <c r="L78">
        <v>2.8</v>
      </c>
      <c r="M78">
        <v>2.4</v>
      </c>
      <c r="N78">
        <v>3.3</v>
      </c>
      <c r="O78">
        <v>0.2</v>
      </c>
      <c r="P78">
        <v>2.9</v>
      </c>
      <c r="Q78">
        <v>2.4</v>
      </c>
      <c r="R78">
        <v>3.3</v>
      </c>
      <c r="S78">
        <v>0.2</v>
      </c>
      <c r="T78" s="6" t="str">
        <f t="shared" si="1"/>
        <v>2001FA-PI2186-2</v>
      </c>
    </row>
    <row r="79" spans="2:20" x14ac:dyDescent="0.35">
      <c r="B79">
        <v>2002</v>
      </c>
      <c r="C79">
        <v>2002</v>
      </c>
      <c r="D79" s="1" t="s">
        <v>57</v>
      </c>
      <c r="E79" s="1" t="s">
        <v>56</v>
      </c>
      <c r="F79" s="1" t="s">
        <v>159</v>
      </c>
      <c r="G79" s="1" t="s">
        <v>158</v>
      </c>
      <c r="H79" s="1" t="s">
        <v>155</v>
      </c>
      <c r="I79" s="1" t="s">
        <v>154</v>
      </c>
      <c r="J79">
        <v>190</v>
      </c>
      <c r="K79">
        <v>6440155</v>
      </c>
      <c r="L79">
        <v>3</v>
      </c>
      <c r="M79">
        <v>2.5</v>
      </c>
      <c r="N79">
        <v>3.4</v>
      </c>
      <c r="O79">
        <v>0.2</v>
      </c>
      <c r="P79">
        <v>3.1</v>
      </c>
      <c r="Q79">
        <v>2.6</v>
      </c>
      <c r="R79">
        <v>3.5</v>
      </c>
      <c r="S79">
        <v>0.2</v>
      </c>
      <c r="T79" s="6" t="str">
        <f t="shared" si="1"/>
        <v>2002FA-PI2186-2</v>
      </c>
    </row>
    <row r="80" spans="2:20" x14ac:dyDescent="0.35">
      <c r="B80">
        <v>2003</v>
      </c>
      <c r="C80">
        <v>2003</v>
      </c>
      <c r="D80" s="1" t="s">
        <v>57</v>
      </c>
      <c r="E80" s="1" t="s">
        <v>56</v>
      </c>
      <c r="F80" s="1" t="s">
        <v>159</v>
      </c>
      <c r="G80" s="1" t="s">
        <v>158</v>
      </c>
      <c r="H80" s="1" t="s">
        <v>155</v>
      </c>
      <c r="I80" s="1" t="s">
        <v>154</v>
      </c>
      <c r="J80">
        <v>205</v>
      </c>
      <c r="K80">
        <v>6695437</v>
      </c>
      <c r="L80">
        <v>3.1</v>
      </c>
      <c r="M80">
        <v>2.6</v>
      </c>
      <c r="N80">
        <v>3.5</v>
      </c>
      <c r="O80">
        <v>0.2</v>
      </c>
      <c r="P80">
        <v>3.1</v>
      </c>
      <c r="Q80">
        <v>2.6</v>
      </c>
      <c r="R80">
        <v>3.5</v>
      </c>
      <c r="S80">
        <v>0.2</v>
      </c>
      <c r="T80" s="6" t="str">
        <f t="shared" si="1"/>
        <v>2003FA-PI2186-2</v>
      </c>
    </row>
    <row r="81" spans="2:20" x14ac:dyDescent="0.35">
      <c r="B81">
        <v>2004</v>
      </c>
      <c r="C81">
        <v>2004</v>
      </c>
      <c r="D81" s="1" t="s">
        <v>57</v>
      </c>
      <c r="E81" s="1" t="s">
        <v>56</v>
      </c>
      <c r="F81" s="1" t="s">
        <v>159</v>
      </c>
      <c r="G81" s="1" t="s">
        <v>158</v>
      </c>
      <c r="H81" s="1" t="s">
        <v>155</v>
      </c>
      <c r="I81" s="1" t="s">
        <v>154</v>
      </c>
      <c r="J81">
        <v>240</v>
      </c>
      <c r="K81">
        <v>6945549</v>
      </c>
      <c r="L81">
        <v>3.5</v>
      </c>
      <c r="M81">
        <v>3</v>
      </c>
      <c r="N81">
        <v>3.9</v>
      </c>
      <c r="O81">
        <v>0.2</v>
      </c>
      <c r="P81">
        <v>3.5</v>
      </c>
      <c r="Q81">
        <v>3.1</v>
      </c>
      <c r="R81">
        <v>4</v>
      </c>
      <c r="S81">
        <v>0.2</v>
      </c>
      <c r="T81" s="6" t="str">
        <f t="shared" si="1"/>
        <v>2004FA-PI2186-2</v>
      </c>
    </row>
    <row r="82" spans="2:20" x14ac:dyDescent="0.35">
      <c r="B82">
        <v>2005</v>
      </c>
      <c r="C82">
        <v>2005</v>
      </c>
      <c r="D82" s="1" t="s">
        <v>57</v>
      </c>
      <c r="E82" s="1" t="s">
        <v>56</v>
      </c>
      <c r="F82" s="1" t="s">
        <v>159</v>
      </c>
      <c r="G82" s="1" t="s">
        <v>158</v>
      </c>
      <c r="H82" s="1" t="s">
        <v>155</v>
      </c>
      <c r="I82" s="1" t="s">
        <v>154</v>
      </c>
      <c r="J82">
        <v>227</v>
      </c>
      <c r="K82">
        <v>7207666</v>
      </c>
      <c r="L82">
        <v>3.1</v>
      </c>
      <c r="M82">
        <v>2.7</v>
      </c>
      <c r="N82">
        <v>3.6</v>
      </c>
      <c r="O82">
        <v>0.2</v>
      </c>
      <c r="P82">
        <v>3.3</v>
      </c>
      <c r="Q82">
        <v>2.8</v>
      </c>
      <c r="R82">
        <v>3.7</v>
      </c>
      <c r="S82">
        <v>0.2</v>
      </c>
      <c r="T82" s="6" t="str">
        <f t="shared" si="1"/>
        <v>2005FA-PI2186-2</v>
      </c>
    </row>
    <row r="83" spans="2:20" x14ac:dyDescent="0.35">
      <c r="B83">
        <v>2006</v>
      </c>
      <c r="C83">
        <v>2006</v>
      </c>
      <c r="D83" s="1" t="s">
        <v>57</v>
      </c>
      <c r="E83" s="1" t="s">
        <v>56</v>
      </c>
      <c r="F83" s="1" t="s">
        <v>159</v>
      </c>
      <c r="G83" s="1" t="s">
        <v>158</v>
      </c>
      <c r="H83" s="1" t="s">
        <v>155</v>
      </c>
      <c r="I83" s="1" t="s">
        <v>154</v>
      </c>
      <c r="J83">
        <v>247</v>
      </c>
      <c r="K83">
        <v>7472883</v>
      </c>
      <c r="L83">
        <v>3.3</v>
      </c>
      <c r="M83">
        <v>2.9</v>
      </c>
      <c r="N83">
        <v>3.7</v>
      </c>
      <c r="O83">
        <v>0.2</v>
      </c>
      <c r="P83">
        <v>3.3</v>
      </c>
      <c r="Q83">
        <v>2.9</v>
      </c>
      <c r="R83">
        <v>3.8</v>
      </c>
      <c r="S83">
        <v>0.2</v>
      </c>
      <c r="T83" s="6" t="str">
        <f t="shared" si="1"/>
        <v>2006FA-PI2186-2</v>
      </c>
    </row>
    <row r="84" spans="2:20" x14ac:dyDescent="0.35">
      <c r="B84">
        <v>2007</v>
      </c>
      <c r="C84">
        <v>2007</v>
      </c>
      <c r="D84" s="1" t="s">
        <v>57</v>
      </c>
      <c r="E84" s="1" t="s">
        <v>56</v>
      </c>
      <c r="F84" s="1" t="s">
        <v>159</v>
      </c>
      <c r="G84" s="1" t="s">
        <v>158</v>
      </c>
      <c r="H84" s="1" t="s">
        <v>155</v>
      </c>
      <c r="I84" s="1" t="s">
        <v>154</v>
      </c>
      <c r="J84">
        <v>266</v>
      </c>
      <c r="K84">
        <v>7733773</v>
      </c>
      <c r="L84">
        <v>3.4</v>
      </c>
      <c r="M84">
        <v>3</v>
      </c>
      <c r="N84">
        <v>3.9</v>
      </c>
      <c r="O84">
        <v>0.2</v>
      </c>
      <c r="P84">
        <v>3.4</v>
      </c>
      <c r="Q84">
        <v>3</v>
      </c>
      <c r="R84">
        <v>3.8</v>
      </c>
      <c r="S84">
        <v>0.2</v>
      </c>
      <c r="T84" s="6" t="str">
        <f t="shared" si="1"/>
        <v>2007FA-PI2186-2</v>
      </c>
    </row>
    <row r="85" spans="2:20" x14ac:dyDescent="0.35">
      <c r="B85">
        <v>2008</v>
      </c>
      <c r="C85">
        <v>2008</v>
      </c>
      <c r="D85" s="1" t="s">
        <v>57</v>
      </c>
      <c r="E85" s="1" t="s">
        <v>56</v>
      </c>
      <c r="F85" s="1" t="s">
        <v>159</v>
      </c>
      <c r="G85" s="1" t="s">
        <v>158</v>
      </c>
      <c r="H85" s="1" t="s">
        <v>155</v>
      </c>
      <c r="I85" s="1" t="s">
        <v>154</v>
      </c>
      <c r="J85">
        <v>288</v>
      </c>
      <c r="K85">
        <v>7995937</v>
      </c>
      <c r="L85">
        <v>3.6</v>
      </c>
      <c r="M85">
        <v>3.2</v>
      </c>
      <c r="N85">
        <v>4</v>
      </c>
      <c r="O85">
        <v>0.2</v>
      </c>
      <c r="P85">
        <v>3.5</v>
      </c>
      <c r="Q85">
        <v>3.1</v>
      </c>
      <c r="R85">
        <v>4</v>
      </c>
      <c r="S85">
        <v>0.2</v>
      </c>
      <c r="T85" s="6" t="str">
        <f t="shared" si="1"/>
        <v>2008FA-PI2186-2</v>
      </c>
    </row>
    <row r="86" spans="2:20" x14ac:dyDescent="0.35">
      <c r="B86">
        <v>2009</v>
      </c>
      <c r="C86">
        <v>2009</v>
      </c>
      <c r="D86" s="1" t="s">
        <v>57</v>
      </c>
      <c r="E86" s="1" t="s">
        <v>56</v>
      </c>
      <c r="F86" s="1" t="s">
        <v>159</v>
      </c>
      <c r="G86" s="1" t="s">
        <v>158</v>
      </c>
      <c r="H86" s="1" t="s">
        <v>155</v>
      </c>
      <c r="I86" s="1" t="s">
        <v>154</v>
      </c>
      <c r="J86">
        <v>295</v>
      </c>
      <c r="K86">
        <v>8245449</v>
      </c>
      <c r="L86">
        <v>3.6</v>
      </c>
      <c r="M86">
        <v>3.2</v>
      </c>
      <c r="N86">
        <v>4</v>
      </c>
      <c r="O86">
        <v>0.2</v>
      </c>
      <c r="P86">
        <v>3.5</v>
      </c>
      <c r="Q86">
        <v>3.1</v>
      </c>
      <c r="R86">
        <v>3.9</v>
      </c>
      <c r="S86">
        <v>0.2</v>
      </c>
      <c r="T86" s="6" t="str">
        <f t="shared" si="1"/>
        <v>2009FA-PI2186-2</v>
      </c>
    </row>
    <row r="87" spans="2:20" x14ac:dyDescent="0.35">
      <c r="B87">
        <v>2010</v>
      </c>
      <c r="C87">
        <v>2010</v>
      </c>
      <c r="D87" s="1" t="s">
        <v>57</v>
      </c>
      <c r="E87" s="1" t="s">
        <v>56</v>
      </c>
      <c r="F87" s="1" t="s">
        <v>159</v>
      </c>
      <c r="G87" s="1" t="s">
        <v>158</v>
      </c>
      <c r="H87" s="1" t="s">
        <v>155</v>
      </c>
      <c r="I87" s="1" t="s">
        <v>154</v>
      </c>
      <c r="J87">
        <v>299</v>
      </c>
      <c r="K87">
        <v>8431185</v>
      </c>
      <c r="L87">
        <v>3.5</v>
      </c>
      <c r="M87">
        <v>3.1</v>
      </c>
      <c r="N87">
        <v>3.9</v>
      </c>
      <c r="O87">
        <v>0.2</v>
      </c>
      <c r="P87">
        <v>3.4</v>
      </c>
      <c r="Q87">
        <v>3</v>
      </c>
      <c r="R87">
        <v>3.8</v>
      </c>
      <c r="S87">
        <v>0.2</v>
      </c>
      <c r="T87" s="6" t="str">
        <f t="shared" si="1"/>
        <v>2010FA-PI2186-2</v>
      </c>
    </row>
    <row r="88" spans="2:20" x14ac:dyDescent="0.35">
      <c r="B88">
        <v>2011</v>
      </c>
      <c r="C88">
        <v>2011</v>
      </c>
      <c r="D88" s="1" t="s">
        <v>57</v>
      </c>
      <c r="E88" s="1" t="s">
        <v>56</v>
      </c>
      <c r="F88" s="1" t="s">
        <v>159</v>
      </c>
      <c r="G88" s="1" t="s">
        <v>158</v>
      </c>
      <c r="H88" s="1" t="s">
        <v>155</v>
      </c>
      <c r="I88" s="1" t="s">
        <v>154</v>
      </c>
      <c r="J88">
        <v>312</v>
      </c>
      <c r="K88">
        <v>8662304</v>
      </c>
      <c r="L88">
        <v>3.6</v>
      </c>
      <c r="M88">
        <v>3.2</v>
      </c>
      <c r="N88">
        <v>4</v>
      </c>
      <c r="O88">
        <v>0.2</v>
      </c>
      <c r="P88">
        <v>3.5</v>
      </c>
      <c r="Q88">
        <v>3.1</v>
      </c>
      <c r="R88">
        <v>3.9</v>
      </c>
      <c r="S88">
        <v>0.2</v>
      </c>
      <c r="T88" s="6" t="str">
        <f t="shared" si="1"/>
        <v>2011FA-PI2186-2</v>
      </c>
    </row>
    <row r="89" spans="2:20" x14ac:dyDescent="0.35">
      <c r="B89">
        <v>2012</v>
      </c>
      <c r="C89">
        <v>2012</v>
      </c>
      <c r="D89" s="1" t="s">
        <v>57</v>
      </c>
      <c r="E89" s="1" t="s">
        <v>56</v>
      </c>
      <c r="F89" s="1" t="s">
        <v>159</v>
      </c>
      <c r="G89" s="1" t="s">
        <v>158</v>
      </c>
      <c r="H89" s="1" t="s">
        <v>155</v>
      </c>
      <c r="I89" s="1" t="s">
        <v>154</v>
      </c>
      <c r="J89">
        <v>336</v>
      </c>
      <c r="K89">
        <v>8975965</v>
      </c>
      <c r="L89">
        <v>3.7</v>
      </c>
      <c r="M89">
        <v>3.3</v>
      </c>
      <c r="N89">
        <v>4.0999999999999996</v>
      </c>
      <c r="O89">
        <v>0.2</v>
      </c>
      <c r="P89">
        <v>3.6</v>
      </c>
      <c r="Q89">
        <v>3.2</v>
      </c>
      <c r="R89">
        <v>4</v>
      </c>
      <c r="S89">
        <v>0.2</v>
      </c>
      <c r="T89" s="6" t="str">
        <f t="shared" si="1"/>
        <v>2012FA-PI2186-2</v>
      </c>
    </row>
    <row r="90" spans="2:20" x14ac:dyDescent="0.35">
      <c r="B90">
        <v>2013</v>
      </c>
      <c r="C90">
        <v>2013</v>
      </c>
      <c r="D90" s="1" t="s">
        <v>57</v>
      </c>
      <c r="E90" s="1" t="s">
        <v>56</v>
      </c>
      <c r="F90" s="1" t="s">
        <v>159</v>
      </c>
      <c r="G90" s="1" t="s">
        <v>158</v>
      </c>
      <c r="H90" s="1" t="s">
        <v>155</v>
      </c>
      <c r="I90" s="1" t="s">
        <v>154</v>
      </c>
      <c r="J90">
        <v>294</v>
      </c>
      <c r="K90">
        <v>9247628</v>
      </c>
      <c r="L90">
        <v>3.2</v>
      </c>
      <c r="M90">
        <v>2.8</v>
      </c>
      <c r="N90">
        <v>3.5</v>
      </c>
      <c r="O90">
        <v>0.2</v>
      </c>
      <c r="P90">
        <v>3.1</v>
      </c>
      <c r="Q90">
        <v>2.7</v>
      </c>
      <c r="R90">
        <v>3.4</v>
      </c>
      <c r="S90">
        <v>0.2</v>
      </c>
      <c r="T90" s="6" t="str">
        <f t="shared" si="1"/>
        <v>2013FA-PI2186-2</v>
      </c>
    </row>
    <row r="91" spans="2:20" x14ac:dyDescent="0.35">
      <c r="B91">
        <v>2014</v>
      </c>
      <c r="C91">
        <v>2014</v>
      </c>
      <c r="D91" s="1" t="s">
        <v>57</v>
      </c>
      <c r="E91" s="1" t="s">
        <v>56</v>
      </c>
      <c r="F91" s="1" t="s">
        <v>159</v>
      </c>
      <c r="G91" s="1" t="s">
        <v>158</v>
      </c>
      <c r="H91" s="1" t="s">
        <v>155</v>
      </c>
      <c r="I91" s="1" t="s">
        <v>154</v>
      </c>
      <c r="J91">
        <v>350</v>
      </c>
      <c r="K91">
        <v>9635601</v>
      </c>
      <c r="L91">
        <v>3.6</v>
      </c>
      <c r="M91">
        <v>3.3</v>
      </c>
      <c r="N91">
        <v>4</v>
      </c>
      <c r="O91">
        <v>0.2</v>
      </c>
      <c r="P91">
        <v>3.5</v>
      </c>
      <c r="Q91">
        <v>3.2</v>
      </c>
      <c r="R91">
        <v>3.9</v>
      </c>
      <c r="S91">
        <v>0.2</v>
      </c>
      <c r="T91" s="6" t="str">
        <f t="shared" si="1"/>
        <v>2014FA-PI2186-2</v>
      </c>
    </row>
    <row r="92" spans="2:20" x14ac:dyDescent="0.35">
      <c r="B92">
        <v>2015</v>
      </c>
      <c r="C92">
        <v>2015</v>
      </c>
      <c r="D92" s="1" t="s">
        <v>57</v>
      </c>
      <c r="E92" s="1" t="s">
        <v>56</v>
      </c>
      <c r="F92" s="1" t="s">
        <v>159</v>
      </c>
      <c r="G92" s="1" t="s">
        <v>158</v>
      </c>
      <c r="H92" s="1" t="s">
        <v>155</v>
      </c>
      <c r="I92" s="1" t="s">
        <v>154</v>
      </c>
      <c r="J92">
        <v>418</v>
      </c>
      <c r="K92">
        <v>9989346</v>
      </c>
      <c r="L92">
        <v>4.2</v>
      </c>
      <c r="M92">
        <v>3.8</v>
      </c>
      <c r="N92">
        <v>4.5999999999999996</v>
      </c>
      <c r="O92">
        <v>0.2</v>
      </c>
      <c r="P92">
        <v>4</v>
      </c>
      <c r="Q92">
        <v>3.7</v>
      </c>
      <c r="R92">
        <v>4.4000000000000004</v>
      </c>
      <c r="S92">
        <v>0.2</v>
      </c>
      <c r="T92" s="6" t="str">
        <f t="shared" si="1"/>
        <v>2015FA-PI2186-2</v>
      </c>
    </row>
    <row r="93" spans="2:20" x14ac:dyDescent="0.35">
      <c r="B93">
        <v>2016</v>
      </c>
      <c r="C93">
        <v>2016</v>
      </c>
      <c r="D93" s="1" t="s">
        <v>57</v>
      </c>
      <c r="E93" s="1" t="s">
        <v>56</v>
      </c>
      <c r="F93" s="1" t="s">
        <v>159</v>
      </c>
      <c r="G93" s="1" t="s">
        <v>158</v>
      </c>
      <c r="H93" s="1" t="s">
        <v>155</v>
      </c>
      <c r="I93" s="1" t="s">
        <v>154</v>
      </c>
      <c r="J93">
        <v>386</v>
      </c>
      <c r="K93">
        <v>10171988</v>
      </c>
      <c r="L93">
        <v>3.8</v>
      </c>
      <c r="M93">
        <v>3.4</v>
      </c>
      <c r="N93">
        <v>4.2</v>
      </c>
      <c r="O93">
        <v>0.2</v>
      </c>
      <c r="P93">
        <v>3.7</v>
      </c>
      <c r="Q93">
        <v>3.3</v>
      </c>
      <c r="R93">
        <v>4</v>
      </c>
      <c r="S93">
        <v>0.2</v>
      </c>
      <c r="T93" s="6" t="str">
        <f t="shared" si="1"/>
        <v>2016FA-PI2186-2</v>
      </c>
    </row>
    <row r="94" spans="2:20" x14ac:dyDescent="0.35">
      <c r="B94">
        <v>2017</v>
      </c>
      <c r="C94">
        <v>2017</v>
      </c>
      <c r="D94" s="1" t="s">
        <v>57</v>
      </c>
      <c r="E94" s="1" t="s">
        <v>56</v>
      </c>
      <c r="F94" s="1" t="s">
        <v>159</v>
      </c>
      <c r="G94" s="1" t="s">
        <v>158</v>
      </c>
      <c r="H94" s="1" t="s">
        <v>155</v>
      </c>
      <c r="I94" s="1" t="s">
        <v>154</v>
      </c>
      <c r="J94">
        <v>424</v>
      </c>
      <c r="K94">
        <v>10535836</v>
      </c>
      <c r="L94">
        <v>4</v>
      </c>
      <c r="M94">
        <v>3.6</v>
      </c>
      <c r="N94">
        <v>4.4000000000000004</v>
      </c>
      <c r="O94">
        <v>0.2</v>
      </c>
      <c r="P94">
        <v>3.9</v>
      </c>
      <c r="Q94">
        <v>3.5</v>
      </c>
      <c r="R94">
        <v>4.3</v>
      </c>
      <c r="S94">
        <v>0.2</v>
      </c>
      <c r="T94" s="6" t="str">
        <f t="shared" si="1"/>
        <v>2017FA-PI2186-2</v>
      </c>
    </row>
    <row r="95" spans="2:20" x14ac:dyDescent="0.35">
      <c r="B95">
        <v>2018</v>
      </c>
      <c r="C95">
        <v>2018</v>
      </c>
      <c r="D95" s="1" t="s">
        <v>57</v>
      </c>
      <c r="E95" s="1" t="s">
        <v>56</v>
      </c>
      <c r="F95" s="1" t="s">
        <v>159</v>
      </c>
      <c r="G95" s="1" t="s">
        <v>158</v>
      </c>
      <c r="H95" s="1" t="s">
        <v>155</v>
      </c>
      <c r="I95" s="1" t="s">
        <v>154</v>
      </c>
      <c r="J95">
        <v>439</v>
      </c>
      <c r="K95">
        <v>10719798</v>
      </c>
      <c r="L95">
        <v>4.0999999999999996</v>
      </c>
      <c r="M95">
        <v>3.7</v>
      </c>
      <c r="N95">
        <v>4.5</v>
      </c>
      <c r="O95">
        <v>0.2</v>
      </c>
      <c r="P95">
        <v>3.9</v>
      </c>
      <c r="Q95">
        <v>3.6</v>
      </c>
      <c r="R95">
        <v>4.3</v>
      </c>
      <c r="S95">
        <v>0.2</v>
      </c>
      <c r="T95" s="6" t="str">
        <f t="shared" si="1"/>
        <v>2018FA-PI2186-2</v>
      </c>
    </row>
    <row r="96" spans="2:20" x14ac:dyDescent="0.35">
      <c r="B96">
        <v>2019</v>
      </c>
      <c r="C96">
        <v>2019</v>
      </c>
      <c r="D96" s="1" t="s">
        <v>57</v>
      </c>
      <c r="E96" s="1" t="s">
        <v>56</v>
      </c>
      <c r="F96" s="1" t="s">
        <v>159</v>
      </c>
      <c r="G96" s="1" t="s">
        <v>158</v>
      </c>
      <c r="H96" s="1" t="s">
        <v>155</v>
      </c>
      <c r="I96" s="1" t="s">
        <v>154</v>
      </c>
      <c r="J96">
        <v>434</v>
      </c>
      <c r="K96">
        <v>10825506</v>
      </c>
      <c r="L96">
        <v>4</v>
      </c>
      <c r="M96">
        <v>3.6</v>
      </c>
      <c r="N96">
        <v>4.4000000000000004</v>
      </c>
      <c r="O96">
        <v>0.2</v>
      </c>
      <c r="P96">
        <v>3.8</v>
      </c>
      <c r="Q96">
        <v>3.4</v>
      </c>
      <c r="R96">
        <v>4.0999999999999996</v>
      </c>
      <c r="S96">
        <v>0.2</v>
      </c>
      <c r="T96" s="6" t="str">
        <f t="shared" si="1"/>
        <v>2019FA-PI2186-2</v>
      </c>
    </row>
    <row r="97" spans="2:20" x14ac:dyDescent="0.35">
      <c r="B97">
        <v>2020</v>
      </c>
      <c r="C97">
        <v>2020</v>
      </c>
      <c r="D97" s="1" t="s">
        <v>57</v>
      </c>
      <c r="E97" s="1" t="s">
        <v>56</v>
      </c>
      <c r="F97" s="1" t="s">
        <v>159</v>
      </c>
      <c r="G97" s="1" t="s">
        <v>158</v>
      </c>
      <c r="H97" s="1" t="s">
        <v>155</v>
      </c>
      <c r="I97" s="1" t="s">
        <v>154</v>
      </c>
      <c r="J97">
        <v>439</v>
      </c>
      <c r="K97">
        <v>11077731</v>
      </c>
      <c r="L97">
        <v>4</v>
      </c>
      <c r="M97">
        <v>3.6</v>
      </c>
      <c r="N97">
        <v>4.3</v>
      </c>
      <c r="O97">
        <v>0.2</v>
      </c>
      <c r="P97">
        <v>3.8</v>
      </c>
      <c r="Q97">
        <v>3.5</v>
      </c>
      <c r="R97">
        <v>4.2</v>
      </c>
      <c r="S97">
        <v>0.2</v>
      </c>
      <c r="T97" s="6" t="str">
        <f t="shared" si="1"/>
        <v>2020FA-PI2186-2</v>
      </c>
    </row>
    <row r="98" spans="2:20" x14ac:dyDescent="0.35">
      <c r="B98">
        <v>2002</v>
      </c>
      <c r="C98">
        <v>2002</v>
      </c>
      <c r="D98" s="1" t="s">
        <v>57</v>
      </c>
      <c r="E98" s="1" t="s">
        <v>56</v>
      </c>
      <c r="F98" s="1" t="s">
        <v>159</v>
      </c>
      <c r="G98" s="1" t="s">
        <v>158</v>
      </c>
      <c r="H98" s="1" t="s">
        <v>153</v>
      </c>
      <c r="I98" s="1" t="s">
        <v>152</v>
      </c>
      <c r="J98">
        <v>1</v>
      </c>
      <c r="K98" t="s">
        <v>151</v>
      </c>
      <c r="L98" t="s">
        <v>151</v>
      </c>
      <c r="M98" t="s">
        <v>151</v>
      </c>
      <c r="N98" t="s">
        <v>151</v>
      </c>
      <c r="O98" t="s">
        <v>151</v>
      </c>
      <c r="P98" t="s">
        <v>151</v>
      </c>
      <c r="Q98" t="s">
        <v>151</v>
      </c>
      <c r="R98" t="s">
        <v>151</v>
      </c>
      <c r="S98" t="s">
        <v>151</v>
      </c>
      <c r="T98" s="6" t="str">
        <f t="shared" si="1"/>
        <v>2002FA-PINS</v>
      </c>
    </row>
    <row r="99" spans="2:20" x14ac:dyDescent="0.35">
      <c r="B99">
        <v>2003</v>
      </c>
      <c r="C99">
        <v>2003</v>
      </c>
      <c r="D99" s="1" t="s">
        <v>57</v>
      </c>
      <c r="E99" s="1" t="s">
        <v>56</v>
      </c>
      <c r="F99" s="1" t="s">
        <v>159</v>
      </c>
      <c r="G99" s="1" t="s">
        <v>158</v>
      </c>
      <c r="H99" s="1" t="s">
        <v>153</v>
      </c>
      <c r="I99" s="1" t="s">
        <v>152</v>
      </c>
      <c r="J99">
        <v>2</v>
      </c>
      <c r="K99" t="s">
        <v>151</v>
      </c>
      <c r="L99" t="s">
        <v>151</v>
      </c>
      <c r="M99" t="s">
        <v>151</v>
      </c>
      <c r="N99" t="s">
        <v>151</v>
      </c>
      <c r="O99" t="s">
        <v>151</v>
      </c>
      <c r="P99" t="s">
        <v>151</v>
      </c>
      <c r="Q99" t="s">
        <v>151</v>
      </c>
      <c r="R99" t="s">
        <v>151</v>
      </c>
      <c r="S99" t="s">
        <v>151</v>
      </c>
      <c r="T99" s="6" t="str">
        <f t="shared" si="1"/>
        <v>2003FA-PINS</v>
      </c>
    </row>
    <row r="100" spans="2:20" x14ac:dyDescent="0.35">
      <c r="B100">
        <v>2007</v>
      </c>
      <c r="C100">
        <v>2007</v>
      </c>
      <c r="D100" s="1" t="s">
        <v>57</v>
      </c>
      <c r="E100" s="1" t="s">
        <v>56</v>
      </c>
      <c r="F100" s="1" t="s">
        <v>159</v>
      </c>
      <c r="G100" s="1" t="s">
        <v>158</v>
      </c>
      <c r="H100" s="1" t="s">
        <v>153</v>
      </c>
      <c r="I100" s="1" t="s">
        <v>152</v>
      </c>
      <c r="J100">
        <v>2</v>
      </c>
      <c r="K100" t="s">
        <v>151</v>
      </c>
      <c r="L100" t="s">
        <v>151</v>
      </c>
      <c r="M100" t="s">
        <v>151</v>
      </c>
      <c r="N100" t="s">
        <v>151</v>
      </c>
      <c r="O100" t="s">
        <v>151</v>
      </c>
      <c r="P100" t="s">
        <v>151</v>
      </c>
      <c r="Q100" t="s">
        <v>151</v>
      </c>
      <c r="R100" t="s">
        <v>151</v>
      </c>
      <c r="S100" t="s">
        <v>151</v>
      </c>
      <c r="T100" s="6" t="str">
        <f t="shared" si="1"/>
        <v>2007FA-PINS</v>
      </c>
    </row>
    <row r="101" spans="2:20" x14ac:dyDescent="0.35">
      <c r="B101">
        <v>2009</v>
      </c>
      <c r="C101">
        <v>2009</v>
      </c>
      <c r="D101" s="1" t="s">
        <v>57</v>
      </c>
      <c r="E101" s="1" t="s">
        <v>56</v>
      </c>
      <c r="F101" s="1" t="s">
        <v>159</v>
      </c>
      <c r="G101" s="1" t="s">
        <v>158</v>
      </c>
      <c r="H101" s="1" t="s">
        <v>153</v>
      </c>
      <c r="I101" s="1" t="s">
        <v>152</v>
      </c>
      <c r="J101">
        <v>4</v>
      </c>
      <c r="K101" t="s">
        <v>151</v>
      </c>
      <c r="L101" t="s">
        <v>151</v>
      </c>
      <c r="M101" t="s">
        <v>151</v>
      </c>
      <c r="N101" t="s">
        <v>151</v>
      </c>
      <c r="O101" t="s">
        <v>151</v>
      </c>
      <c r="P101" t="s">
        <v>151</v>
      </c>
      <c r="Q101" t="s">
        <v>151</v>
      </c>
      <c r="R101" t="s">
        <v>151</v>
      </c>
      <c r="S101" t="s">
        <v>151</v>
      </c>
      <c r="T101" s="6" t="str">
        <f t="shared" si="1"/>
        <v>2009FA-PINS</v>
      </c>
    </row>
    <row r="102" spans="2:20" x14ac:dyDescent="0.35">
      <c r="B102">
        <v>2010</v>
      </c>
      <c r="C102">
        <v>2010</v>
      </c>
      <c r="D102" s="1" t="s">
        <v>57</v>
      </c>
      <c r="E102" s="1" t="s">
        <v>56</v>
      </c>
      <c r="F102" s="1" t="s">
        <v>159</v>
      </c>
      <c r="G102" s="1" t="s">
        <v>158</v>
      </c>
      <c r="H102" s="1" t="s">
        <v>153</v>
      </c>
      <c r="I102" s="1" t="s">
        <v>152</v>
      </c>
      <c r="J102">
        <v>1</v>
      </c>
      <c r="K102" t="s">
        <v>151</v>
      </c>
      <c r="L102" t="s">
        <v>151</v>
      </c>
      <c r="M102" t="s">
        <v>151</v>
      </c>
      <c r="N102" t="s">
        <v>151</v>
      </c>
      <c r="O102" t="s">
        <v>151</v>
      </c>
      <c r="P102" t="s">
        <v>151</v>
      </c>
      <c r="Q102" t="s">
        <v>151</v>
      </c>
      <c r="R102" t="s">
        <v>151</v>
      </c>
      <c r="S102" t="s">
        <v>151</v>
      </c>
      <c r="T102" s="6" t="str">
        <f t="shared" si="1"/>
        <v>2010FA-PINS</v>
      </c>
    </row>
    <row r="103" spans="2:20" x14ac:dyDescent="0.35">
      <c r="B103">
        <v>2011</v>
      </c>
      <c r="C103">
        <v>2011</v>
      </c>
      <c r="D103" s="1" t="s">
        <v>57</v>
      </c>
      <c r="E103" s="1" t="s">
        <v>56</v>
      </c>
      <c r="F103" s="1" t="s">
        <v>159</v>
      </c>
      <c r="G103" s="1" t="s">
        <v>158</v>
      </c>
      <c r="H103" s="1" t="s">
        <v>153</v>
      </c>
      <c r="I103" s="1" t="s">
        <v>152</v>
      </c>
      <c r="J103">
        <v>3</v>
      </c>
      <c r="K103" t="s">
        <v>151</v>
      </c>
      <c r="L103" t="s">
        <v>151</v>
      </c>
      <c r="M103" t="s">
        <v>151</v>
      </c>
      <c r="N103" t="s">
        <v>151</v>
      </c>
      <c r="O103" t="s">
        <v>151</v>
      </c>
      <c r="P103" t="s">
        <v>151</v>
      </c>
      <c r="Q103" t="s">
        <v>151</v>
      </c>
      <c r="R103" t="s">
        <v>151</v>
      </c>
      <c r="S103" t="s">
        <v>151</v>
      </c>
      <c r="T103" s="6" t="str">
        <f t="shared" si="1"/>
        <v>2011FA-PINS</v>
      </c>
    </row>
    <row r="104" spans="2:20" x14ac:dyDescent="0.35">
      <c r="B104">
        <v>2012</v>
      </c>
      <c r="C104">
        <v>2012</v>
      </c>
      <c r="D104" s="1" t="s">
        <v>57</v>
      </c>
      <c r="E104" s="1" t="s">
        <v>56</v>
      </c>
      <c r="F104" s="1" t="s">
        <v>159</v>
      </c>
      <c r="G104" s="1" t="s">
        <v>158</v>
      </c>
      <c r="H104" s="1" t="s">
        <v>153</v>
      </c>
      <c r="I104" s="1" t="s">
        <v>152</v>
      </c>
      <c r="J104">
        <v>3</v>
      </c>
      <c r="K104" t="s">
        <v>151</v>
      </c>
      <c r="L104" t="s">
        <v>151</v>
      </c>
      <c r="M104" t="s">
        <v>151</v>
      </c>
      <c r="N104" t="s">
        <v>151</v>
      </c>
      <c r="O104" t="s">
        <v>151</v>
      </c>
      <c r="P104" t="s">
        <v>151</v>
      </c>
      <c r="Q104" t="s">
        <v>151</v>
      </c>
      <c r="R104" t="s">
        <v>151</v>
      </c>
      <c r="S104" t="s">
        <v>151</v>
      </c>
      <c r="T104" s="6" t="str">
        <f t="shared" si="1"/>
        <v>2012FA-PINS</v>
      </c>
    </row>
    <row r="105" spans="2:20" x14ac:dyDescent="0.35">
      <c r="B105">
        <v>2016</v>
      </c>
      <c r="C105">
        <v>2016</v>
      </c>
      <c r="D105" s="1" t="s">
        <v>57</v>
      </c>
      <c r="E105" s="1" t="s">
        <v>56</v>
      </c>
      <c r="F105" s="1" t="s">
        <v>159</v>
      </c>
      <c r="G105" s="1" t="s">
        <v>158</v>
      </c>
      <c r="H105" s="1" t="s">
        <v>153</v>
      </c>
      <c r="I105" s="1" t="s">
        <v>152</v>
      </c>
      <c r="J105">
        <v>1</v>
      </c>
      <c r="K105" t="s">
        <v>151</v>
      </c>
      <c r="L105" t="s">
        <v>151</v>
      </c>
      <c r="M105" t="s">
        <v>151</v>
      </c>
      <c r="N105" t="s">
        <v>151</v>
      </c>
      <c r="O105" t="s">
        <v>151</v>
      </c>
      <c r="P105" t="s">
        <v>151</v>
      </c>
      <c r="Q105" t="s">
        <v>151</v>
      </c>
      <c r="R105" t="s">
        <v>151</v>
      </c>
      <c r="S105" t="s">
        <v>151</v>
      </c>
      <c r="T105" s="6" t="str">
        <f t="shared" si="1"/>
        <v>2016FA-PINS</v>
      </c>
    </row>
    <row r="106" spans="2:20" x14ac:dyDescent="0.35">
      <c r="B106">
        <v>2017</v>
      </c>
      <c r="C106">
        <v>2017</v>
      </c>
      <c r="D106" s="1" t="s">
        <v>57</v>
      </c>
      <c r="E106" s="1" t="s">
        <v>56</v>
      </c>
      <c r="F106" s="1" t="s">
        <v>159</v>
      </c>
      <c r="G106" s="1" t="s">
        <v>158</v>
      </c>
      <c r="H106" s="1" t="s">
        <v>153</v>
      </c>
      <c r="I106" s="1" t="s">
        <v>152</v>
      </c>
      <c r="J106">
        <v>5</v>
      </c>
      <c r="K106" t="s">
        <v>151</v>
      </c>
      <c r="L106" t="s">
        <v>151</v>
      </c>
      <c r="M106" t="s">
        <v>151</v>
      </c>
      <c r="N106" t="s">
        <v>151</v>
      </c>
      <c r="O106" t="s">
        <v>151</v>
      </c>
      <c r="P106" t="s">
        <v>151</v>
      </c>
      <c r="Q106" t="s">
        <v>151</v>
      </c>
      <c r="R106" t="s">
        <v>151</v>
      </c>
      <c r="S106" t="s">
        <v>151</v>
      </c>
      <c r="T106" s="6" t="str">
        <f t="shared" si="1"/>
        <v>2017FA-PINS</v>
      </c>
    </row>
    <row r="107" spans="2:20" x14ac:dyDescent="0.35">
      <c r="B107">
        <v>2018</v>
      </c>
      <c r="C107">
        <v>2018</v>
      </c>
      <c r="D107" s="1" t="s">
        <v>57</v>
      </c>
      <c r="E107" s="1" t="s">
        <v>56</v>
      </c>
      <c r="F107" s="1" t="s">
        <v>159</v>
      </c>
      <c r="G107" s="1" t="s">
        <v>158</v>
      </c>
      <c r="H107" s="1" t="s">
        <v>153</v>
      </c>
      <c r="I107" s="1" t="s">
        <v>152</v>
      </c>
      <c r="J107">
        <v>3</v>
      </c>
      <c r="K107" t="s">
        <v>151</v>
      </c>
      <c r="L107" t="s">
        <v>151</v>
      </c>
      <c r="M107" t="s">
        <v>151</v>
      </c>
      <c r="N107" t="s">
        <v>151</v>
      </c>
      <c r="O107" t="s">
        <v>151</v>
      </c>
      <c r="P107" t="s">
        <v>151</v>
      </c>
      <c r="Q107" t="s">
        <v>151</v>
      </c>
      <c r="R107" t="s">
        <v>151</v>
      </c>
      <c r="S107" t="s">
        <v>151</v>
      </c>
      <c r="T107" s="6" t="str">
        <f t="shared" si="1"/>
        <v>2018FA-PINS</v>
      </c>
    </row>
    <row r="108" spans="2:20" x14ac:dyDescent="0.35">
      <c r="B108">
        <v>2020</v>
      </c>
      <c r="C108">
        <v>2020</v>
      </c>
      <c r="D108" s="1" t="s">
        <v>57</v>
      </c>
      <c r="E108" s="1" t="s">
        <v>56</v>
      </c>
      <c r="F108" s="1" t="s">
        <v>159</v>
      </c>
      <c r="G108" s="1" t="s">
        <v>158</v>
      </c>
      <c r="H108" s="1" t="s">
        <v>153</v>
      </c>
      <c r="I108" s="1" t="s">
        <v>152</v>
      </c>
      <c r="J108">
        <v>3</v>
      </c>
      <c r="K108" t="s">
        <v>151</v>
      </c>
      <c r="L108" t="s">
        <v>151</v>
      </c>
      <c r="M108" t="s">
        <v>151</v>
      </c>
      <c r="N108" t="s">
        <v>151</v>
      </c>
      <c r="O108" t="s">
        <v>151</v>
      </c>
      <c r="P108" t="s">
        <v>151</v>
      </c>
      <c r="Q108" t="s">
        <v>151</v>
      </c>
      <c r="R108" t="s">
        <v>151</v>
      </c>
      <c r="S108" t="s">
        <v>151</v>
      </c>
      <c r="T108" s="6" t="str">
        <f t="shared" si="1"/>
        <v>2020FA-PINS</v>
      </c>
    </row>
    <row r="109" spans="2:20" x14ac:dyDescent="0.35">
      <c r="B109">
        <v>1999</v>
      </c>
      <c r="C109">
        <v>1999</v>
      </c>
      <c r="D109" s="1" t="s">
        <v>57</v>
      </c>
      <c r="E109" s="1" t="s">
        <v>56</v>
      </c>
      <c r="F109" s="1" t="s">
        <v>55</v>
      </c>
      <c r="G109" s="1" t="s">
        <v>54</v>
      </c>
      <c r="H109" s="1" t="s">
        <v>157</v>
      </c>
      <c r="I109" s="1" t="s">
        <v>156</v>
      </c>
      <c r="J109">
        <v>4</v>
      </c>
      <c r="K109">
        <v>741531</v>
      </c>
      <c r="L109" t="s">
        <v>162</v>
      </c>
      <c r="M109">
        <v>0.1</v>
      </c>
      <c r="N109">
        <v>1.4</v>
      </c>
      <c r="O109">
        <v>0.3</v>
      </c>
      <c r="P109" t="s">
        <v>162</v>
      </c>
      <c r="Q109">
        <v>0.1</v>
      </c>
      <c r="R109">
        <v>1.3</v>
      </c>
      <c r="S109">
        <v>0.3</v>
      </c>
      <c r="T109" s="6" t="str">
        <f t="shared" si="1"/>
        <v>1999F2054-52135-2</v>
      </c>
    </row>
    <row r="110" spans="2:20" x14ac:dyDescent="0.35">
      <c r="B110">
        <v>2000</v>
      </c>
      <c r="C110">
        <v>2000</v>
      </c>
      <c r="D110" s="1" t="s">
        <v>57</v>
      </c>
      <c r="E110" s="1" t="s">
        <v>56</v>
      </c>
      <c r="F110" s="1" t="s">
        <v>55</v>
      </c>
      <c r="G110" s="1" t="s">
        <v>54</v>
      </c>
      <c r="H110" s="1" t="s">
        <v>157</v>
      </c>
      <c r="I110" s="1" t="s">
        <v>156</v>
      </c>
      <c r="J110">
        <v>2</v>
      </c>
      <c r="K110">
        <v>768206</v>
      </c>
      <c r="L110" t="s">
        <v>162</v>
      </c>
      <c r="M110">
        <v>0</v>
      </c>
      <c r="N110">
        <v>0.9</v>
      </c>
      <c r="O110">
        <v>0.2</v>
      </c>
      <c r="P110" t="s">
        <v>162</v>
      </c>
      <c r="Q110">
        <v>0</v>
      </c>
      <c r="R110">
        <v>0.9</v>
      </c>
      <c r="S110">
        <v>0.2</v>
      </c>
      <c r="T110" s="6" t="str">
        <f t="shared" si="1"/>
        <v>2000F2054-52135-2</v>
      </c>
    </row>
    <row r="111" spans="2:20" x14ac:dyDescent="0.35">
      <c r="B111">
        <v>2001</v>
      </c>
      <c r="C111">
        <v>2001</v>
      </c>
      <c r="D111" s="1" t="s">
        <v>57</v>
      </c>
      <c r="E111" s="1" t="s">
        <v>56</v>
      </c>
      <c r="F111" s="1" t="s">
        <v>55</v>
      </c>
      <c r="G111" s="1" t="s">
        <v>54</v>
      </c>
      <c r="H111" s="1" t="s">
        <v>157</v>
      </c>
      <c r="I111" s="1" t="s">
        <v>156</v>
      </c>
      <c r="J111">
        <v>3</v>
      </c>
      <c r="K111">
        <v>823405</v>
      </c>
      <c r="L111" t="s">
        <v>162</v>
      </c>
      <c r="M111">
        <v>0.1</v>
      </c>
      <c r="N111">
        <v>1.1000000000000001</v>
      </c>
      <c r="O111">
        <v>0.2</v>
      </c>
      <c r="P111" t="s">
        <v>162</v>
      </c>
      <c r="Q111">
        <v>0.1</v>
      </c>
      <c r="R111">
        <v>1.5</v>
      </c>
      <c r="S111">
        <v>0.3</v>
      </c>
      <c r="T111" s="6" t="str">
        <f t="shared" si="1"/>
        <v>2001F2054-52135-2</v>
      </c>
    </row>
    <row r="112" spans="2:20" x14ac:dyDescent="0.35">
      <c r="B112">
        <v>2002</v>
      </c>
      <c r="C112">
        <v>2002</v>
      </c>
      <c r="D112" s="1" t="s">
        <v>57</v>
      </c>
      <c r="E112" s="1" t="s">
        <v>56</v>
      </c>
      <c r="F112" s="1" t="s">
        <v>55</v>
      </c>
      <c r="G112" s="1" t="s">
        <v>54</v>
      </c>
      <c r="H112" s="1" t="s">
        <v>157</v>
      </c>
      <c r="I112" s="1" t="s">
        <v>156</v>
      </c>
      <c r="J112">
        <v>4</v>
      </c>
      <c r="K112">
        <v>867874</v>
      </c>
      <c r="L112" t="s">
        <v>162</v>
      </c>
      <c r="M112">
        <v>0.1</v>
      </c>
      <c r="N112">
        <v>1.2</v>
      </c>
      <c r="O112">
        <v>0.2</v>
      </c>
      <c r="P112" t="s">
        <v>162</v>
      </c>
      <c r="Q112">
        <v>0.1</v>
      </c>
      <c r="R112">
        <v>1.1000000000000001</v>
      </c>
      <c r="S112">
        <v>0.2</v>
      </c>
      <c r="T112" s="6" t="str">
        <f t="shared" si="1"/>
        <v>2002F2054-52135-2</v>
      </c>
    </row>
    <row r="113" spans="2:20" x14ac:dyDescent="0.35">
      <c r="B113">
        <v>2003</v>
      </c>
      <c r="C113">
        <v>2003</v>
      </c>
      <c r="D113" s="1" t="s">
        <v>57</v>
      </c>
      <c r="E113" s="1" t="s">
        <v>56</v>
      </c>
      <c r="F113" s="1" t="s">
        <v>55</v>
      </c>
      <c r="G113" s="1" t="s">
        <v>54</v>
      </c>
      <c r="H113" s="1" t="s">
        <v>157</v>
      </c>
      <c r="I113" s="1" t="s">
        <v>156</v>
      </c>
      <c r="J113">
        <v>4</v>
      </c>
      <c r="K113">
        <v>913968</v>
      </c>
      <c r="L113" t="s">
        <v>162</v>
      </c>
      <c r="M113">
        <v>0.1</v>
      </c>
      <c r="N113">
        <v>1.1000000000000001</v>
      </c>
      <c r="O113">
        <v>0.2</v>
      </c>
      <c r="P113" t="s">
        <v>162</v>
      </c>
      <c r="Q113">
        <v>0.1</v>
      </c>
      <c r="R113">
        <v>1</v>
      </c>
      <c r="S113">
        <v>0.2</v>
      </c>
      <c r="T113" s="6" t="str">
        <f t="shared" si="1"/>
        <v>2003F2054-52135-2</v>
      </c>
    </row>
    <row r="114" spans="2:20" x14ac:dyDescent="0.35">
      <c r="B114">
        <v>2004</v>
      </c>
      <c r="C114">
        <v>2004</v>
      </c>
      <c r="D114" s="1" t="s">
        <v>57</v>
      </c>
      <c r="E114" s="1" t="s">
        <v>56</v>
      </c>
      <c r="F114" s="1" t="s">
        <v>55</v>
      </c>
      <c r="G114" s="1" t="s">
        <v>54</v>
      </c>
      <c r="H114" s="1" t="s">
        <v>157</v>
      </c>
      <c r="I114" s="1" t="s">
        <v>156</v>
      </c>
      <c r="J114">
        <v>5</v>
      </c>
      <c r="K114">
        <v>965679</v>
      </c>
      <c r="L114" t="s">
        <v>162</v>
      </c>
      <c r="M114">
        <v>0.2</v>
      </c>
      <c r="N114">
        <v>1.2</v>
      </c>
      <c r="O114">
        <v>0.2</v>
      </c>
      <c r="P114" t="s">
        <v>162</v>
      </c>
      <c r="Q114">
        <v>0.2</v>
      </c>
      <c r="R114">
        <v>1.7</v>
      </c>
      <c r="S114">
        <v>0.3</v>
      </c>
      <c r="T114" s="6" t="str">
        <f t="shared" si="1"/>
        <v>2004F2054-52135-2</v>
      </c>
    </row>
    <row r="115" spans="2:20" x14ac:dyDescent="0.35">
      <c r="B115">
        <v>2005</v>
      </c>
      <c r="C115">
        <v>2005</v>
      </c>
      <c r="D115" s="1" t="s">
        <v>57</v>
      </c>
      <c r="E115" s="1" t="s">
        <v>56</v>
      </c>
      <c r="F115" s="1" t="s">
        <v>55</v>
      </c>
      <c r="G115" s="1" t="s">
        <v>54</v>
      </c>
      <c r="H115" s="1" t="s">
        <v>157</v>
      </c>
      <c r="I115" s="1" t="s">
        <v>156</v>
      </c>
      <c r="J115">
        <v>6</v>
      </c>
      <c r="K115">
        <v>1026090</v>
      </c>
      <c r="L115" t="s">
        <v>162</v>
      </c>
      <c r="M115">
        <v>0.2</v>
      </c>
      <c r="N115">
        <v>1.3</v>
      </c>
      <c r="O115">
        <v>0.2</v>
      </c>
      <c r="P115" t="s">
        <v>162</v>
      </c>
      <c r="Q115">
        <v>0.2</v>
      </c>
      <c r="R115">
        <v>1.4</v>
      </c>
      <c r="S115">
        <v>0.3</v>
      </c>
      <c r="T115" s="6" t="str">
        <f t="shared" si="1"/>
        <v>2005F2054-52135-2</v>
      </c>
    </row>
    <row r="116" spans="2:20" x14ac:dyDescent="0.35">
      <c r="B116">
        <v>2006</v>
      </c>
      <c r="C116">
        <v>2006</v>
      </c>
      <c r="D116" s="1" t="s">
        <v>57</v>
      </c>
      <c r="E116" s="1" t="s">
        <v>56</v>
      </c>
      <c r="F116" s="1" t="s">
        <v>55</v>
      </c>
      <c r="G116" s="1" t="s">
        <v>54</v>
      </c>
      <c r="H116" s="1" t="s">
        <v>157</v>
      </c>
      <c r="I116" s="1" t="s">
        <v>156</v>
      </c>
      <c r="J116">
        <v>4</v>
      </c>
      <c r="K116">
        <v>1090493</v>
      </c>
      <c r="L116" t="s">
        <v>162</v>
      </c>
      <c r="M116">
        <v>0.1</v>
      </c>
      <c r="N116">
        <v>0.9</v>
      </c>
      <c r="O116">
        <v>0.2</v>
      </c>
      <c r="P116" t="s">
        <v>162</v>
      </c>
      <c r="Q116">
        <v>0.1</v>
      </c>
      <c r="R116">
        <v>1</v>
      </c>
      <c r="S116">
        <v>0.2</v>
      </c>
      <c r="T116" s="6" t="str">
        <f t="shared" si="1"/>
        <v>2006F2054-52135-2</v>
      </c>
    </row>
    <row r="117" spans="2:20" x14ac:dyDescent="0.35">
      <c r="B117">
        <v>2007</v>
      </c>
      <c r="C117">
        <v>2007</v>
      </c>
      <c r="D117" s="1" t="s">
        <v>57</v>
      </c>
      <c r="E117" s="1" t="s">
        <v>56</v>
      </c>
      <c r="F117" s="1" t="s">
        <v>55</v>
      </c>
      <c r="G117" s="1" t="s">
        <v>54</v>
      </c>
      <c r="H117" s="1" t="s">
        <v>157</v>
      </c>
      <c r="I117" s="1" t="s">
        <v>156</v>
      </c>
      <c r="J117">
        <v>7</v>
      </c>
      <c r="K117">
        <v>1155692</v>
      </c>
      <c r="L117" t="s">
        <v>162</v>
      </c>
      <c r="M117">
        <v>0.2</v>
      </c>
      <c r="N117">
        <v>1.2</v>
      </c>
      <c r="O117">
        <v>0.2</v>
      </c>
      <c r="P117" t="s">
        <v>162</v>
      </c>
      <c r="Q117">
        <v>0.3</v>
      </c>
      <c r="R117">
        <v>1.9</v>
      </c>
      <c r="S117">
        <v>0.4</v>
      </c>
      <c r="T117" s="6" t="str">
        <f t="shared" si="1"/>
        <v>2007F2054-52135-2</v>
      </c>
    </row>
    <row r="118" spans="2:20" x14ac:dyDescent="0.35">
      <c r="B118">
        <v>2008</v>
      </c>
      <c r="C118">
        <v>2008</v>
      </c>
      <c r="D118" s="1" t="s">
        <v>57</v>
      </c>
      <c r="E118" s="1" t="s">
        <v>56</v>
      </c>
      <c r="F118" s="1" t="s">
        <v>55</v>
      </c>
      <c r="G118" s="1" t="s">
        <v>54</v>
      </c>
      <c r="H118" s="1" t="s">
        <v>157</v>
      </c>
      <c r="I118" s="1" t="s">
        <v>156</v>
      </c>
      <c r="J118">
        <v>3</v>
      </c>
      <c r="K118">
        <v>1222086</v>
      </c>
      <c r="L118" t="s">
        <v>162</v>
      </c>
      <c r="M118">
        <v>0.1</v>
      </c>
      <c r="N118">
        <v>0.7</v>
      </c>
      <c r="O118">
        <v>0.1</v>
      </c>
      <c r="P118" t="s">
        <v>162</v>
      </c>
      <c r="Q118">
        <v>0</v>
      </c>
      <c r="R118">
        <v>0.6</v>
      </c>
      <c r="S118">
        <v>0.1</v>
      </c>
      <c r="T118" s="6" t="str">
        <f t="shared" si="1"/>
        <v>2008F2054-52135-2</v>
      </c>
    </row>
    <row r="119" spans="2:20" x14ac:dyDescent="0.35">
      <c r="B119">
        <v>2009</v>
      </c>
      <c r="C119">
        <v>2009</v>
      </c>
      <c r="D119" s="1" t="s">
        <v>57</v>
      </c>
      <c r="E119" s="1" t="s">
        <v>56</v>
      </c>
      <c r="F119" s="1" t="s">
        <v>55</v>
      </c>
      <c r="G119" s="1" t="s">
        <v>54</v>
      </c>
      <c r="H119" s="1" t="s">
        <v>157</v>
      </c>
      <c r="I119" s="1" t="s">
        <v>156</v>
      </c>
      <c r="J119">
        <v>11</v>
      </c>
      <c r="K119">
        <v>1288549</v>
      </c>
      <c r="L119" t="s">
        <v>162</v>
      </c>
      <c r="M119">
        <v>0.4</v>
      </c>
      <c r="N119">
        <v>1.5</v>
      </c>
      <c r="O119">
        <v>0.3</v>
      </c>
      <c r="P119" t="s">
        <v>162</v>
      </c>
      <c r="Q119">
        <v>0.4</v>
      </c>
      <c r="R119">
        <v>1.8</v>
      </c>
      <c r="S119">
        <v>0.3</v>
      </c>
      <c r="T119" s="6" t="str">
        <f t="shared" si="1"/>
        <v>2009F2054-52135-2</v>
      </c>
    </row>
    <row r="120" spans="2:20" x14ac:dyDescent="0.35">
      <c r="B120">
        <v>2010</v>
      </c>
      <c r="C120">
        <v>2010</v>
      </c>
      <c r="D120" s="1" t="s">
        <v>57</v>
      </c>
      <c r="E120" s="1" t="s">
        <v>56</v>
      </c>
      <c r="F120" s="1" t="s">
        <v>55</v>
      </c>
      <c r="G120" s="1" t="s">
        <v>54</v>
      </c>
      <c r="H120" s="1" t="s">
        <v>157</v>
      </c>
      <c r="I120" s="1" t="s">
        <v>156</v>
      </c>
      <c r="J120">
        <v>7</v>
      </c>
      <c r="K120">
        <v>1339769</v>
      </c>
      <c r="L120" t="s">
        <v>162</v>
      </c>
      <c r="M120">
        <v>0.2</v>
      </c>
      <c r="N120">
        <v>1.1000000000000001</v>
      </c>
      <c r="O120">
        <v>0.2</v>
      </c>
      <c r="P120" t="s">
        <v>162</v>
      </c>
      <c r="Q120">
        <v>0.2</v>
      </c>
      <c r="R120">
        <v>1.2</v>
      </c>
      <c r="S120">
        <v>0.2</v>
      </c>
      <c r="T120" s="6" t="str">
        <f t="shared" si="1"/>
        <v>2010F2054-52135-2</v>
      </c>
    </row>
    <row r="121" spans="2:20" x14ac:dyDescent="0.35">
      <c r="B121">
        <v>2011</v>
      </c>
      <c r="C121">
        <v>2011</v>
      </c>
      <c r="D121" s="1" t="s">
        <v>57</v>
      </c>
      <c r="E121" s="1" t="s">
        <v>56</v>
      </c>
      <c r="F121" s="1" t="s">
        <v>55</v>
      </c>
      <c r="G121" s="1" t="s">
        <v>54</v>
      </c>
      <c r="H121" s="1" t="s">
        <v>157</v>
      </c>
      <c r="I121" s="1" t="s">
        <v>156</v>
      </c>
      <c r="J121">
        <v>7</v>
      </c>
      <c r="K121">
        <v>1390707</v>
      </c>
      <c r="L121" t="s">
        <v>162</v>
      </c>
      <c r="M121">
        <v>0.2</v>
      </c>
      <c r="N121">
        <v>1</v>
      </c>
      <c r="O121">
        <v>0.2</v>
      </c>
      <c r="P121" t="s">
        <v>162</v>
      </c>
      <c r="Q121">
        <v>0.2</v>
      </c>
      <c r="R121">
        <v>1.5</v>
      </c>
      <c r="S121">
        <v>0.3</v>
      </c>
      <c r="T121" s="6" t="str">
        <f t="shared" si="1"/>
        <v>2011F2054-52135-2</v>
      </c>
    </row>
    <row r="122" spans="2:20" x14ac:dyDescent="0.35">
      <c r="B122">
        <v>2012</v>
      </c>
      <c r="C122">
        <v>2012</v>
      </c>
      <c r="D122" s="1" t="s">
        <v>57</v>
      </c>
      <c r="E122" s="1" t="s">
        <v>56</v>
      </c>
      <c r="F122" s="1" t="s">
        <v>55</v>
      </c>
      <c r="G122" s="1" t="s">
        <v>54</v>
      </c>
      <c r="H122" s="1" t="s">
        <v>157</v>
      </c>
      <c r="I122" s="1" t="s">
        <v>156</v>
      </c>
      <c r="J122">
        <v>5</v>
      </c>
      <c r="K122">
        <v>1429546</v>
      </c>
      <c r="L122" t="s">
        <v>162</v>
      </c>
      <c r="M122">
        <v>0.1</v>
      </c>
      <c r="N122">
        <v>0.8</v>
      </c>
      <c r="O122">
        <v>0.2</v>
      </c>
      <c r="P122" t="s">
        <v>162</v>
      </c>
      <c r="Q122">
        <v>0.1</v>
      </c>
      <c r="R122">
        <v>0.8</v>
      </c>
      <c r="S122">
        <v>0.2</v>
      </c>
      <c r="T122" s="6" t="str">
        <f t="shared" si="1"/>
        <v>2012F2054-52135-2</v>
      </c>
    </row>
    <row r="123" spans="2:20" x14ac:dyDescent="0.35">
      <c r="B123">
        <v>2013</v>
      </c>
      <c r="C123">
        <v>2013</v>
      </c>
      <c r="D123" s="1" t="s">
        <v>57</v>
      </c>
      <c r="E123" s="1" t="s">
        <v>56</v>
      </c>
      <c r="F123" s="1" t="s">
        <v>55</v>
      </c>
      <c r="G123" s="1" t="s">
        <v>54</v>
      </c>
      <c r="H123" s="1" t="s">
        <v>157</v>
      </c>
      <c r="I123" s="1" t="s">
        <v>156</v>
      </c>
      <c r="J123">
        <v>15</v>
      </c>
      <c r="K123">
        <v>1469716</v>
      </c>
      <c r="L123" t="s">
        <v>162</v>
      </c>
      <c r="M123">
        <v>0.6</v>
      </c>
      <c r="N123">
        <v>1.7</v>
      </c>
      <c r="O123">
        <v>0.3</v>
      </c>
      <c r="P123" t="s">
        <v>162</v>
      </c>
      <c r="Q123">
        <v>0.6</v>
      </c>
      <c r="R123">
        <v>1.8</v>
      </c>
      <c r="S123">
        <v>0.3</v>
      </c>
      <c r="T123" s="6" t="str">
        <f t="shared" si="1"/>
        <v>2013F2054-52135-2</v>
      </c>
    </row>
    <row r="124" spans="2:20" x14ac:dyDescent="0.35">
      <c r="B124">
        <v>2014</v>
      </c>
      <c r="C124">
        <v>2014</v>
      </c>
      <c r="D124" s="1" t="s">
        <v>57</v>
      </c>
      <c r="E124" s="1" t="s">
        <v>56</v>
      </c>
      <c r="F124" s="1" t="s">
        <v>55</v>
      </c>
      <c r="G124" s="1" t="s">
        <v>54</v>
      </c>
      <c r="H124" s="1" t="s">
        <v>157</v>
      </c>
      <c r="I124" s="1" t="s">
        <v>156</v>
      </c>
      <c r="J124">
        <v>14</v>
      </c>
      <c r="K124">
        <v>1518290</v>
      </c>
      <c r="L124" t="s">
        <v>162</v>
      </c>
      <c r="M124">
        <v>0.5</v>
      </c>
      <c r="N124">
        <v>1.5</v>
      </c>
      <c r="O124">
        <v>0.2</v>
      </c>
      <c r="P124" t="s">
        <v>162</v>
      </c>
      <c r="Q124">
        <v>0.5</v>
      </c>
      <c r="R124">
        <v>1.6</v>
      </c>
      <c r="S124">
        <v>0.3</v>
      </c>
      <c r="T124" s="6" t="str">
        <f t="shared" si="1"/>
        <v>2014F2054-52135-2</v>
      </c>
    </row>
    <row r="125" spans="2:20" x14ac:dyDescent="0.35">
      <c r="B125">
        <v>2015</v>
      </c>
      <c r="C125">
        <v>2015</v>
      </c>
      <c r="D125" s="1" t="s">
        <v>57</v>
      </c>
      <c r="E125" s="1" t="s">
        <v>56</v>
      </c>
      <c r="F125" s="1" t="s">
        <v>55</v>
      </c>
      <c r="G125" s="1" t="s">
        <v>54</v>
      </c>
      <c r="H125" s="1" t="s">
        <v>157</v>
      </c>
      <c r="I125" s="1" t="s">
        <v>156</v>
      </c>
      <c r="J125">
        <v>14</v>
      </c>
      <c r="K125">
        <v>1563533</v>
      </c>
      <c r="L125" t="s">
        <v>162</v>
      </c>
      <c r="M125">
        <v>0.5</v>
      </c>
      <c r="N125">
        <v>1.5</v>
      </c>
      <c r="O125">
        <v>0.2</v>
      </c>
      <c r="P125" t="s">
        <v>162</v>
      </c>
      <c r="Q125">
        <v>0.5</v>
      </c>
      <c r="R125">
        <v>1.6</v>
      </c>
      <c r="S125">
        <v>0.3</v>
      </c>
      <c r="T125" s="6" t="str">
        <f t="shared" si="1"/>
        <v>2015F2054-52135-2</v>
      </c>
    </row>
    <row r="126" spans="2:20" x14ac:dyDescent="0.35">
      <c r="B126">
        <v>2016</v>
      </c>
      <c r="C126">
        <v>2016</v>
      </c>
      <c r="D126" s="1" t="s">
        <v>57</v>
      </c>
      <c r="E126" s="1" t="s">
        <v>56</v>
      </c>
      <c r="F126" s="1" t="s">
        <v>55</v>
      </c>
      <c r="G126" s="1" t="s">
        <v>54</v>
      </c>
      <c r="H126" s="1" t="s">
        <v>157</v>
      </c>
      <c r="I126" s="1" t="s">
        <v>156</v>
      </c>
      <c r="J126">
        <v>22</v>
      </c>
      <c r="K126">
        <v>1602715</v>
      </c>
      <c r="L126">
        <v>1.4</v>
      </c>
      <c r="M126">
        <v>0.9</v>
      </c>
      <c r="N126">
        <v>2.1</v>
      </c>
      <c r="O126">
        <v>0.3</v>
      </c>
      <c r="P126">
        <v>1.3</v>
      </c>
      <c r="Q126">
        <v>0.8</v>
      </c>
      <c r="R126">
        <v>2</v>
      </c>
      <c r="S126">
        <v>0.3</v>
      </c>
      <c r="T126" s="6" t="str">
        <f t="shared" si="1"/>
        <v>2016F2054-52135-2</v>
      </c>
    </row>
    <row r="127" spans="2:20" x14ac:dyDescent="0.35">
      <c r="B127">
        <v>2017</v>
      </c>
      <c r="C127">
        <v>2017</v>
      </c>
      <c r="D127" s="1" t="s">
        <v>57</v>
      </c>
      <c r="E127" s="1" t="s">
        <v>56</v>
      </c>
      <c r="F127" s="1" t="s">
        <v>55</v>
      </c>
      <c r="G127" s="1" t="s">
        <v>54</v>
      </c>
      <c r="H127" s="1" t="s">
        <v>157</v>
      </c>
      <c r="I127" s="1" t="s">
        <v>156</v>
      </c>
      <c r="J127">
        <v>18</v>
      </c>
      <c r="K127">
        <v>1650282</v>
      </c>
      <c r="L127" t="s">
        <v>162</v>
      </c>
      <c r="M127">
        <v>0.6</v>
      </c>
      <c r="N127">
        <v>1.7</v>
      </c>
      <c r="O127">
        <v>0.3</v>
      </c>
      <c r="P127" t="s">
        <v>162</v>
      </c>
      <c r="Q127">
        <v>0.6</v>
      </c>
      <c r="R127">
        <v>1.7</v>
      </c>
      <c r="S127">
        <v>0.3</v>
      </c>
      <c r="T127" s="6" t="str">
        <f t="shared" si="1"/>
        <v>2017F2054-52135-2</v>
      </c>
    </row>
    <row r="128" spans="2:20" x14ac:dyDescent="0.35">
      <c r="B128">
        <v>2018</v>
      </c>
      <c r="C128">
        <v>2018</v>
      </c>
      <c r="D128" s="1" t="s">
        <v>57</v>
      </c>
      <c r="E128" s="1" t="s">
        <v>56</v>
      </c>
      <c r="F128" s="1" t="s">
        <v>55</v>
      </c>
      <c r="G128" s="1" t="s">
        <v>54</v>
      </c>
      <c r="H128" s="1" t="s">
        <v>157</v>
      </c>
      <c r="I128" s="1" t="s">
        <v>156</v>
      </c>
      <c r="J128">
        <v>23</v>
      </c>
      <c r="K128">
        <v>1683734</v>
      </c>
      <c r="L128">
        <v>1.4</v>
      </c>
      <c r="M128">
        <v>0.9</v>
      </c>
      <c r="N128">
        <v>2</v>
      </c>
      <c r="O128">
        <v>0.3</v>
      </c>
      <c r="P128">
        <v>1.3</v>
      </c>
      <c r="Q128">
        <v>0.8</v>
      </c>
      <c r="R128">
        <v>1.9</v>
      </c>
      <c r="S128">
        <v>0.3</v>
      </c>
      <c r="T128" s="6" t="str">
        <f t="shared" si="1"/>
        <v>2018F2054-52135-2</v>
      </c>
    </row>
    <row r="129" spans="2:20" x14ac:dyDescent="0.35">
      <c r="B129">
        <v>2019</v>
      </c>
      <c r="C129">
        <v>2019</v>
      </c>
      <c r="D129" s="1" t="s">
        <v>57</v>
      </c>
      <c r="E129" s="1" t="s">
        <v>56</v>
      </c>
      <c r="F129" s="1" t="s">
        <v>55</v>
      </c>
      <c r="G129" s="1" t="s">
        <v>54</v>
      </c>
      <c r="H129" s="1" t="s">
        <v>157</v>
      </c>
      <c r="I129" s="1" t="s">
        <v>156</v>
      </c>
      <c r="J129">
        <v>20</v>
      </c>
      <c r="K129">
        <v>1700939</v>
      </c>
      <c r="L129">
        <v>1.2</v>
      </c>
      <c r="M129">
        <v>0.7</v>
      </c>
      <c r="N129">
        <v>1.8</v>
      </c>
      <c r="O129">
        <v>0.3</v>
      </c>
      <c r="P129">
        <v>1.1000000000000001</v>
      </c>
      <c r="Q129">
        <v>0.7</v>
      </c>
      <c r="R129">
        <v>1.7</v>
      </c>
      <c r="S129">
        <v>0.2</v>
      </c>
      <c r="T129" s="6" t="str">
        <f t="shared" si="1"/>
        <v>2019F2054-52135-2</v>
      </c>
    </row>
    <row r="130" spans="2:20" x14ac:dyDescent="0.35">
      <c r="B130">
        <v>2020</v>
      </c>
      <c r="C130">
        <v>2020</v>
      </c>
      <c r="D130" s="1" t="s">
        <v>57</v>
      </c>
      <c r="E130" s="1" t="s">
        <v>56</v>
      </c>
      <c r="F130" s="1" t="s">
        <v>55</v>
      </c>
      <c r="G130" s="1" t="s">
        <v>54</v>
      </c>
      <c r="H130" s="1" t="s">
        <v>157</v>
      </c>
      <c r="I130" s="1" t="s">
        <v>156</v>
      </c>
      <c r="J130">
        <v>32</v>
      </c>
      <c r="K130">
        <v>1798528</v>
      </c>
      <c r="L130">
        <v>1.8</v>
      </c>
      <c r="M130">
        <v>1.2</v>
      </c>
      <c r="N130">
        <v>2.5</v>
      </c>
      <c r="O130">
        <v>0.3</v>
      </c>
      <c r="P130">
        <v>1.9</v>
      </c>
      <c r="Q130">
        <v>1.2</v>
      </c>
      <c r="R130">
        <v>2.6</v>
      </c>
      <c r="S130">
        <v>0.3</v>
      </c>
      <c r="T130" s="6" t="str">
        <f t="shared" si="1"/>
        <v>2020F2054-52135-2</v>
      </c>
    </row>
    <row r="131" spans="2:20" x14ac:dyDescent="0.35">
      <c r="B131">
        <v>1999</v>
      </c>
      <c r="C131">
        <v>1999</v>
      </c>
      <c r="D131" s="1" t="s">
        <v>57</v>
      </c>
      <c r="E131" s="1" t="s">
        <v>56</v>
      </c>
      <c r="F131" s="1" t="s">
        <v>55</v>
      </c>
      <c r="G131" s="1" t="s">
        <v>54</v>
      </c>
      <c r="H131" s="1" t="s">
        <v>155</v>
      </c>
      <c r="I131" s="1" t="s">
        <v>154</v>
      </c>
      <c r="J131">
        <v>294</v>
      </c>
      <c r="K131">
        <v>18236499</v>
      </c>
      <c r="L131">
        <v>1.6</v>
      </c>
      <c r="M131">
        <v>1.4</v>
      </c>
      <c r="N131">
        <v>1.8</v>
      </c>
      <c r="O131">
        <v>0.1</v>
      </c>
      <c r="P131">
        <v>1.7</v>
      </c>
      <c r="Q131">
        <v>1.5</v>
      </c>
      <c r="R131">
        <v>1.8</v>
      </c>
      <c r="S131">
        <v>0.1</v>
      </c>
      <c r="T131" s="6" t="str">
        <f t="shared" ref="T131:T194" si="2">C131&amp;E131&amp;G131&amp;I131</f>
        <v>1999F2054-52186-2</v>
      </c>
    </row>
    <row r="132" spans="2:20" x14ac:dyDescent="0.35">
      <c r="B132">
        <v>2000</v>
      </c>
      <c r="C132">
        <v>2000</v>
      </c>
      <c r="D132" s="1" t="s">
        <v>57</v>
      </c>
      <c r="E132" s="1" t="s">
        <v>56</v>
      </c>
      <c r="F132" s="1" t="s">
        <v>55</v>
      </c>
      <c r="G132" s="1" t="s">
        <v>54</v>
      </c>
      <c r="H132" s="1" t="s">
        <v>155</v>
      </c>
      <c r="I132" s="1" t="s">
        <v>154</v>
      </c>
      <c r="J132">
        <v>322</v>
      </c>
      <c r="K132">
        <v>18419074</v>
      </c>
      <c r="L132">
        <v>1.7</v>
      </c>
      <c r="M132">
        <v>1.6</v>
      </c>
      <c r="N132">
        <v>1.9</v>
      </c>
      <c r="O132">
        <v>0.1</v>
      </c>
      <c r="P132">
        <v>1.8</v>
      </c>
      <c r="Q132">
        <v>1.6</v>
      </c>
      <c r="R132">
        <v>2</v>
      </c>
      <c r="S132">
        <v>0.1</v>
      </c>
      <c r="T132" s="6" t="str">
        <f t="shared" si="2"/>
        <v>2000F2054-52186-2</v>
      </c>
    </row>
    <row r="133" spans="2:20" x14ac:dyDescent="0.35">
      <c r="B133">
        <v>2001</v>
      </c>
      <c r="C133">
        <v>2001</v>
      </c>
      <c r="D133" s="1" t="s">
        <v>57</v>
      </c>
      <c r="E133" s="1" t="s">
        <v>56</v>
      </c>
      <c r="F133" s="1" t="s">
        <v>55</v>
      </c>
      <c r="G133" s="1" t="s">
        <v>54</v>
      </c>
      <c r="H133" s="1" t="s">
        <v>155</v>
      </c>
      <c r="I133" s="1" t="s">
        <v>154</v>
      </c>
      <c r="J133">
        <v>326</v>
      </c>
      <c r="K133">
        <v>18692119</v>
      </c>
      <c r="L133">
        <v>1.7</v>
      </c>
      <c r="M133">
        <v>1.6</v>
      </c>
      <c r="N133">
        <v>1.9</v>
      </c>
      <c r="O133">
        <v>0.1</v>
      </c>
      <c r="P133">
        <v>1.8</v>
      </c>
      <c r="Q133">
        <v>1.6</v>
      </c>
      <c r="R133">
        <v>2</v>
      </c>
      <c r="S133">
        <v>0.1</v>
      </c>
      <c r="T133" s="6" t="str">
        <f t="shared" si="2"/>
        <v>2001F2054-52186-2</v>
      </c>
    </row>
    <row r="134" spans="2:20" x14ac:dyDescent="0.35">
      <c r="B134">
        <v>2002</v>
      </c>
      <c r="C134">
        <v>2002</v>
      </c>
      <c r="D134" s="1" t="s">
        <v>57</v>
      </c>
      <c r="E134" s="1" t="s">
        <v>56</v>
      </c>
      <c r="F134" s="1" t="s">
        <v>55</v>
      </c>
      <c r="G134" s="1" t="s">
        <v>54</v>
      </c>
      <c r="H134" s="1" t="s">
        <v>155</v>
      </c>
      <c r="I134" s="1" t="s">
        <v>154</v>
      </c>
      <c r="J134">
        <v>301</v>
      </c>
      <c r="K134">
        <v>18902852</v>
      </c>
      <c r="L134">
        <v>1.6</v>
      </c>
      <c r="M134">
        <v>1.4</v>
      </c>
      <c r="N134">
        <v>1.8</v>
      </c>
      <c r="O134">
        <v>0.1</v>
      </c>
      <c r="P134">
        <v>1.6</v>
      </c>
      <c r="Q134">
        <v>1.4</v>
      </c>
      <c r="R134">
        <v>1.8</v>
      </c>
      <c r="S134">
        <v>0.1</v>
      </c>
      <c r="T134" s="6" t="str">
        <f t="shared" si="2"/>
        <v>2002F2054-52186-2</v>
      </c>
    </row>
    <row r="135" spans="2:20" x14ac:dyDescent="0.35">
      <c r="B135">
        <v>2003</v>
      </c>
      <c r="C135">
        <v>2003</v>
      </c>
      <c r="D135" s="1" t="s">
        <v>57</v>
      </c>
      <c r="E135" s="1" t="s">
        <v>56</v>
      </c>
      <c r="F135" s="1" t="s">
        <v>55</v>
      </c>
      <c r="G135" s="1" t="s">
        <v>54</v>
      </c>
      <c r="H135" s="1" t="s">
        <v>155</v>
      </c>
      <c r="I135" s="1" t="s">
        <v>154</v>
      </c>
      <c r="J135">
        <v>352</v>
      </c>
      <c r="K135">
        <v>19101453</v>
      </c>
      <c r="L135">
        <v>1.8</v>
      </c>
      <c r="M135">
        <v>1.7</v>
      </c>
      <c r="N135">
        <v>2</v>
      </c>
      <c r="O135">
        <v>0.1</v>
      </c>
      <c r="P135">
        <v>1.9</v>
      </c>
      <c r="Q135">
        <v>1.7</v>
      </c>
      <c r="R135">
        <v>2.1</v>
      </c>
      <c r="S135">
        <v>0.1</v>
      </c>
      <c r="T135" s="6" t="str">
        <f t="shared" si="2"/>
        <v>2003F2054-52186-2</v>
      </c>
    </row>
    <row r="136" spans="2:20" x14ac:dyDescent="0.35">
      <c r="B136">
        <v>2004</v>
      </c>
      <c r="C136">
        <v>2004</v>
      </c>
      <c r="D136" s="1" t="s">
        <v>57</v>
      </c>
      <c r="E136" s="1" t="s">
        <v>56</v>
      </c>
      <c r="F136" s="1" t="s">
        <v>55</v>
      </c>
      <c r="G136" s="1" t="s">
        <v>54</v>
      </c>
      <c r="H136" s="1" t="s">
        <v>155</v>
      </c>
      <c r="I136" s="1" t="s">
        <v>154</v>
      </c>
      <c r="J136">
        <v>356</v>
      </c>
      <c r="K136">
        <v>19311650</v>
      </c>
      <c r="L136">
        <v>1.8</v>
      </c>
      <c r="M136">
        <v>1.7</v>
      </c>
      <c r="N136">
        <v>2</v>
      </c>
      <c r="O136">
        <v>0.1</v>
      </c>
      <c r="P136">
        <v>1.8</v>
      </c>
      <c r="Q136">
        <v>1.6</v>
      </c>
      <c r="R136">
        <v>2</v>
      </c>
      <c r="S136">
        <v>0.1</v>
      </c>
      <c r="T136" s="6" t="str">
        <f t="shared" si="2"/>
        <v>2004F2054-52186-2</v>
      </c>
    </row>
    <row r="137" spans="2:20" x14ac:dyDescent="0.35">
      <c r="B137">
        <v>2005</v>
      </c>
      <c r="C137">
        <v>2005</v>
      </c>
      <c r="D137" s="1" t="s">
        <v>57</v>
      </c>
      <c r="E137" s="1" t="s">
        <v>56</v>
      </c>
      <c r="F137" s="1" t="s">
        <v>55</v>
      </c>
      <c r="G137" s="1" t="s">
        <v>54</v>
      </c>
      <c r="H137" s="1" t="s">
        <v>155</v>
      </c>
      <c r="I137" s="1" t="s">
        <v>154</v>
      </c>
      <c r="J137">
        <v>361</v>
      </c>
      <c r="K137">
        <v>19524942</v>
      </c>
      <c r="L137">
        <v>1.8</v>
      </c>
      <c r="M137">
        <v>1.7</v>
      </c>
      <c r="N137">
        <v>2</v>
      </c>
      <c r="O137">
        <v>0.1</v>
      </c>
      <c r="P137">
        <v>1.9</v>
      </c>
      <c r="Q137">
        <v>1.7</v>
      </c>
      <c r="R137">
        <v>2.1</v>
      </c>
      <c r="S137">
        <v>0.1</v>
      </c>
      <c r="T137" s="6" t="str">
        <f t="shared" si="2"/>
        <v>2005F2054-52186-2</v>
      </c>
    </row>
    <row r="138" spans="2:20" x14ac:dyDescent="0.35">
      <c r="B138">
        <v>2006</v>
      </c>
      <c r="C138">
        <v>2006</v>
      </c>
      <c r="D138" s="1" t="s">
        <v>57</v>
      </c>
      <c r="E138" s="1" t="s">
        <v>56</v>
      </c>
      <c r="F138" s="1" t="s">
        <v>55</v>
      </c>
      <c r="G138" s="1" t="s">
        <v>54</v>
      </c>
      <c r="H138" s="1" t="s">
        <v>155</v>
      </c>
      <c r="I138" s="1" t="s">
        <v>154</v>
      </c>
      <c r="J138">
        <v>279</v>
      </c>
      <c r="K138">
        <v>19749975</v>
      </c>
      <c r="L138">
        <v>1.4</v>
      </c>
      <c r="M138">
        <v>1.2</v>
      </c>
      <c r="N138">
        <v>1.6</v>
      </c>
      <c r="O138">
        <v>0.1</v>
      </c>
      <c r="P138">
        <v>1.4</v>
      </c>
      <c r="Q138">
        <v>1.2</v>
      </c>
      <c r="R138">
        <v>1.6</v>
      </c>
      <c r="S138">
        <v>0.1</v>
      </c>
      <c r="T138" s="6" t="str">
        <f t="shared" si="2"/>
        <v>2006F2054-52186-2</v>
      </c>
    </row>
    <row r="139" spans="2:20" x14ac:dyDescent="0.35">
      <c r="B139">
        <v>2007</v>
      </c>
      <c r="C139">
        <v>2007</v>
      </c>
      <c r="D139" s="1" t="s">
        <v>57</v>
      </c>
      <c r="E139" s="1" t="s">
        <v>56</v>
      </c>
      <c r="F139" s="1" t="s">
        <v>55</v>
      </c>
      <c r="G139" s="1" t="s">
        <v>54</v>
      </c>
      <c r="H139" s="1" t="s">
        <v>155</v>
      </c>
      <c r="I139" s="1" t="s">
        <v>154</v>
      </c>
      <c r="J139">
        <v>345</v>
      </c>
      <c r="K139">
        <v>19986736</v>
      </c>
      <c r="L139">
        <v>1.7</v>
      </c>
      <c r="M139">
        <v>1.5</v>
      </c>
      <c r="N139">
        <v>1.9</v>
      </c>
      <c r="O139">
        <v>0.1</v>
      </c>
      <c r="P139">
        <v>1.7</v>
      </c>
      <c r="Q139">
        <v>1.5</v>
      </c>
      <c r="R139">
        <v>1.9</v>
      </c>
      <c r="S139">
        <v>0.1</v>
      </c>
      <c r="T139" s="6" t="str">
        <f t="shared" si="2"/>
        <v>2007F2054-52186-2</v>
      </c>
    </row>
    <row r="140" spans="2:20" x14ac:dyDescent="0.35">
      <c r="B140">
        <v>2008</v>
      </c>
      <c r="C140">
        <v>2008</v>
      </c>
      <c r="D140" s="1" t="s">
        <v>57</v>
      </c>
      <c r="E140" s="1" t="s">
        <v>56</v>
      </c>
      <c r="F140" s="1" t="s">
        <v>55</v>
      </c>
      <c r="G140" s="1" t="s">
        <v>54</v>
      </c>
      <c r="H140" s="1" t="s">
        <v>155</v>
      </c>
      <c r="I140" s="1" t="s">
        <v>154</v>
      </c>
      <c r="J140">
        <v>342</v>
      </c>
      <c r="K140">
        <v>20223930</v>
      </c>
      <c r="L140">
        <v>1.7</v>
      </c>
      <c r="M140">
        <v>1.5</v>
      </c>
      <c r="N140">
        <v>1.9</v>
      </c>
      <c r="O140">
        <v>0.1</v>
      </c>
      <c r="P140">
        <v>1.7</v>
      </c>
      <c r="Q140">
        <v>1.5</v>
      </c>
      <c r="R140">
        <v>1.9</v>
      </c>
      <c r="S140">
        <v>0.1</v>
      </c>
      <c r="T140" s="6" t="str">
        <f t="shared" si="2"/>
        <v>2008F2054-52186-2</v>
      </c>
    </row>
    <row r="141" spans="2:20" x14ac:dyDescent="0.35">
      <c r="B141">
        <v>2009</v>
      </c>
      <c r="C141">
        <v>2009</v>
      </c>
      <c r="D141" s="1" t="s">
        <v>57</v>
      </c>
      <c r="E141" s="1" t="s">
        <v>56</v>
      </c>
      <c r="F141" s="1" t="s">
        <v>55</v>
      </c>
      <c r="G141" s="1" t="s">
        <v>54</v>
      </c>
      <c r="H141" s="1" t="s">
        <v>155</v>
      </c>
      <c r="I141" s="1" t="s">
        <v>154</v>
      </c>
      <c r="J141">
        <v>385</v>
      </c>
      <c r="K141">
        <v>20455967</v>
      </c>
      <c r="L141">
        <v>1.9</v>
      </c>
      <c r="M141">
        <v>1.7</v>
      </c>
      <c r="N141">
        <v>2.1</v>
      </c>
      <c r="O141">
        <v>0.1</v>
      </c>
      <c r="P141">
        <v>1.9</v>
      </c>
      <c r="Q141">
        <v>1.7</v>
      </c>
      <c r="R141">
        <v>2</v>
      </c>
      <c r="S141">
        <v>0.1</v>
      </c>
      <c r="T141" s="6" t="str">
        <f t="shared" si="2"/>
        <v>2009F2054-52186-2</v>
      </c>
    </row>
    <row r="142" spans="2:20" x14ac:dyDescent="0.35">
      <c r="B142">
        <v>2010</v>
      </c>
      <c r="C142">
        <v>2010</v>
      </c>
      <c r="D142" s="1" t="s">
        <v>57</v>
      </c>
      <c r="E142" s="1" t="s">
        <v>56</v>
      </c>
      <c r="F142" s="1" t="s">
        <v>55</v>
      </c>
      <c r="G142" s="1" t="s">
        <v>54</v>
      </c>
      <c r="H142" s="1" t="s">
        <v>155</v>
      </c>
      <c r="I142" s="1" t="s">
        <v>154</v>
      </c>
      <c r="J142">
        <v>379</v>
      </c>
      <c r="K142">
        <v>20624873</v>
      </c>
      <c r="L142">
        <v>1.8</v>
      </c>
      <c r="M142">
        <v>1.7</v>
      </c>
      <c r="N142">
        <v>2</v>
      </c>
      <c r="O142">
        <v>0.1</v>
      </c>
      <c r="P142">
        <v>1.9</v>
      </c>
      <c r="Q142">
        <v>1.7</v>
      </c>
      <c r="R142">
        <v>2.1</v>
      </c>
      <c r="S142">
        <v>0.1</v>
      </c>
      <c r="T142" s="6" t="str">
        <f t="shared" si="2"/>
        <v>2010F2054-52186-2</v>
      </c>
    </row>
    <row r="143" spans="2:20" x14ac:dyDescent="0.35">
      <c r="B143">
        <v>2011</v>
      </c>
      <c r="C143">
        <v>2011</v>
      </c>
      <c r="D143" s="1" t="s">
        <v>57</v>
      </c>
      <c r="E143" s="1" t="s">
        <v>56</v>
      </c>
      <c r="F143" s="1" t="s">
        <v>55</v>
      </c>
      <c r="G143" s="1" t="s">
        <v>54</v>
      </c>
      <c r="H143" s="1" t="s">
        <v>155</v>
      </c>
      <c r="I143" s="1" t="s">
        <v>154</v>
      </c>
      <c r="J143">
        <v>404</v>
      </c>
      <c r="K143">
        <v>20870136</v>
      </c>
      <c r="L143">
        <v>1.9</v>
      </c>
      <c r="M143">
        <v>1.7</v>
      </c>
      <c r="N143">
        <v>2.1</v>
      </c>
      <c r="O143">
        <v>0.1</v>
      </c>
      <c r="P143">
        <v>1.9</v>
      </c>
      <c r="Q143">
        <v>1.7</v>
      </c>
      <c r="R143">
        <v>2.1</v>
      </c>
      <c r="S143">
        <v>0.1</v>
      </c>
      <c r="T143" s="6" t="str">
        <f t="shared" si="2"/>
        <v>2011F2054-52186-2</v>
      </c>
    </row>
    <row r="144" spans="2:20" x14ac:dyDescent="0.35">
      <c r="B144">
        <v>2012</v>
      </c>
      <c r="C144">
        <v>2012</v>
      </c>
      <c r="D144" s="1" t="s">
        <v>57</v>
      </c>
      <c r="E144" s="1" t="s">
        <v>56</v>
      </c>
      <c r="F144" s="1" t="s">
        <v>55</v>
      </c>
      <c r="G144" s="1" t="s">
        <v>54</v>
      </c>
      <c r="H144" s="1" t="s">
        <v>155</v>
      </c>
      <c r="I144" s="1" t="s">
        <v>154</v>
      </c>
      <c r="J144">
        <v>441</v>
      </c>
      <c r="K144">
        <v>21087405</v>
      </c>
      <c r="L144">
        <v>2.1</v>
      </c>
      <c r="M144">
        <v>1.9</v>
      </c>
      <c r="N144">
        <v>2.2999999999999998</v>
      </c>
      <c r="O144">
        <v>0.1</v>
      </c>
      <c r="P144">
        <v>2.1</v>
      </c>
      <c r="Q144">
        <v>1.9</v>
      </c>
      <c r="R144">
        <v>2.2999999999999998</v>
      </c>
      <c r="S144">
        <v>0.1</v>
      </c>
      <c r="T144" s="6" t="str">
        <f t="shared" si="2"/>
        <v>2012F2054-52186-2</v>
      </c>
    </row>
    <row r="145" spans="2:20" x14ac:dyDescent="0.35">
      <c r="B145">
        <v>2013</v>
      </c>
      <c r="C145">
        <v>2013</v>
      </c>
      <c r="D145" s="1" t="s">
        <v>57</v>
      </c>
      <c r="E145" s="1" t="s">
        <v>56</v>
      </c>
      <c r="F145" s="1" t="s">
        <v>55</v>
      </c>
      <c r="G145" s="1" t="s">
        <v>54</v>
      </c>
      <c r="H145" s="1" t="s">
        <v>155</v>
      </c>
      <c r="I145" s="1" t="s">
        <v>154</v>
      </c>
      <c r="J145">
        <v>443</v>
      </c>
      <c r="K145">
        <v>21291814</v>
      </c>
      <c r="L145">
        <v>2.1</v>
      </c>
      <c r="M145">
        <v>1.9</v>
      </c>
      <c r="N145">
        <v>2.2999999999999998</v>
      </c>
      <c r="O145">
        <v>0.1</v>
      </c>
      <c r="P145">
        <v>2</v>
      </c>
      <c r="Q145">
        <v>1.9</v>
      </c>
      <c r="R145">
        <v>2.2000000000000002</v>
      </c>
      <c r="S145">
        <v>0.1</v>
      </c>
      <c r="T145" s="6" t="str">
        <f t="shared" si="2"/>
        <v>2013F2054-52186-2</v>
      </c>
    </row>
    <row r="146" spans="2:20" x14ac:dyDescent="0.35">
      <c r="B146">
        <v>2014</v>
      </c>
      <c r="C146">
        <v>2014</v>
      </c>
      <c r="D146" s="1" t="s">
        <v>57</v>
      </c>
      <c r="E146" s="1" t="s">
        <v>56</v>
      </c>
      <c r="F146" s="1" t="s">
        <v>55</v>
      </c>
      <c r="G146" s="1" t="s">
        <v>54</v>
      </c>
      <c r="H146" s="1" t="s">
        <v>155</v>
      </c>
      <c r="I146" s="1" t="s">
        <v>154</v>
      </c>
      <c r="J146">
        <v>455</v>
      </c>
      <c r="K146">
        <v>21550453</v>
      </c>
      <c r="L146">
        <v>2.1</v>
      </c>
      <c r="M146">
        <v>1.9</v>
      </c>
      <c r="N146">
        <v>2.2999999999999998</v>
      </c>
      <c r="O146">
        <v>0.1</v>
      </c>
      <c r="P146">
        <v>2.1</v>
      </c>
      <c r="Q146">
        <v>1.9</v>
      </c>
      <c r="R146">
        <v>2.2999999999999998</v>
      </c>
      <c r="S146">
        <v>0.1</v>
      </c>
      <c r="T146" s="6" t="str">
        <f t="shared" si="2"/>
        <v>2014F2054-52186-2</v>
      </c>
    </row>
    <row r="147" spans="2:20" x14ac:dyDescent="0.35">
      <c r="B147">
        <v>2015</v>
      </c>
      <c r="C147">
        <v>2015</v>
      </c>
      <c r="D147" s="1" t="s">
        <v>57</v>
      </c>
      <c r="E147" s="1" t="s">
        <v>56</v>
      </c>
      <c r="F147" s="1" t="s">
        <v>55</v>
      </c>
      <c r="G147" s="1" t="s">
        <v>54</v>
      </c>
      <c r="H147" s="1" t="s">
        <v>155</v>
      </c>
      <c r="I147" s="1" t="s">
        <v>154</v>
      </c>
      <c r="J147">
        <v>464</v>
      </c>
      <c r="K147">
        <v>21781596</v>
      </c>
      <c r="L147">
        <v>2.1</v>
      </c>
      <c r="M147">
        <v>1.9</v>
      </c>
      <c r="N147">
        <v>2.2999999999999998</v>
      </c>
      <c r="O147">
        <v>0.1</v>
      </c>
      <c r="P147">
        <v>2.1</v>
      </c>
      <c r="Q147">
        <v>1.9</v>
      </c>
      <c r="R147">
        <v>2.2999999999999998</v>
      </c>
      <c r="S147">
        <v>0.1</v>
      </c>
      <c r="T147" s="6" t="str">
        <f t="shared" si="2"/>
        <v>2015F2054-52186-2</v>
      </c>
    </row>
    <row r="148" spans="2:20" x14ac:dyDescent="0.35">
      <c r="B148">
        <v>2016</v>
      </c>
      <c r="C148">
        <v>2016</v>
      </c>
      <c r="D148" s="1" t="s">
        <v>57</v>
      </c>
      <c r="E148" s="1" t="s">
        <v>56</v>
      </c>
      <c r="F148" s="1" t="s">
        <v>55</v>
      </c>
      <c r="G148" s="1" t="s">
        <v>54</v>
      </c>
      <c r="H148" s="1" t="s">
        <v>155</v>
      </c>
      <c r="I148" s="1" t="s">
        <v>154</v>
      </c>
      <c r="J148">
        <v>539</v>
      </c>
      <c r="K148">
        <v>21960417</v>
      </c>
      <c r="L148">
        <v>2.5</v>
      </c>
      <c r="M148">
        <v>2.2000000000000002</v>
      </c>
      <c r="N148">
        <v>2.7</v>
      </c>
      <c r="O148">
        <v>0.1</v>
      </c>
      <c r="P148">
        <v>2.4</v>
      </c>
      <c r="Q148">
        <v>2.2000000000000002</v>
      </c>
      <c r="R148">
        <v>2.6</v>
      </c>
      <c r="S148">
        <v>0.1</v>
      </c>
      <c r="T148" s="6" t="str">
        <f t="shared" si="2"/>
        <v>2016F2054-52186-2</v>
      </c>
    </row>
    <row r="149" spans="2:20" x14ac:dyDescent="0.35">
      <c r="B149">
        <v>2017</v>
      </c>
      <c r="C149">
        <v>2017</v>
      </c>
      <c r="D149" s="1" t="s">
        <v>57</v>
      </c>
      <c r="E149" s="1" t="s">
        <v>56</v>
      </c>
      <c r="F149" s="1" t="s">
        <v>55</v>
      </c>
      <c r="G149" s="1" t="s">
        <v>54</v>
      </c>
      <c r="H149" s="1" t="s">
        <v>155</v>
      </c>
      <c r="I149" s="1" t="s">
        <v>154</v>
      </c>
      <c r="J149">
        <v>616</v>
      </c>
      <c r="K149">
        <v>22208090</v>
      </c>
      <c r="L149">
        <v>2.8</v>
      </c>
      <c r="M149">
        <v>2.6</v>
      </c>
      <c r="N149">
        <v>3</v>
      </c>
      <c r="O149">
        <v>0.1</v>
      </c>
      <c r="P149">
        <v>2.8</v>
      </c>
      <c r="Q149">
        <v>2.6</v>
      </c>
      <c r="R149">
        <v>3</v>
      </c>
      <c r="S149">
        <v>0.1</v>
      </c>
      <c r="T149" s="6" t="str">
        <f t="shared" si="2"/>
        <v>2017F2054-52186-2</v>
      </c>
    </row>
    <row r="150" spans="2:20" x14ac:dyDescent="0.35">
      <c r="B150">
        <v>2018</v>
      </c>
      <c r="C150">
        <v>2018</v>
      </c>
      <c r="D150" s="1" t="s">
        <v>57</v>
      </c>
      <c r="E150" s="1" t="s">
        <v>56</v>
      </c>
      <c r="F150" s="1" t="s">
        <v>55</v>
      </c>
      <c r="G150" s="1" t="s">
        <v>54</v>
      </c>
      <c r="H150" s="1" t="s">
        <v>155</v>
      </c>
      <c r="I150" s="1" t="s">
        <v>154</v>
      </c>
      <c r="J150">
        <v>648</v>
      </c>
      <c r="K150">
        <v>22361868</v>
      </c>
      <c r="L150">
        <v>2.9</v>
      </c>
      <c r="M150">
        <v>2.7</v>
      </c>
      <c r="N150">
        <v>3.1</v>
      </c>
      <c r="O150">
        <v>0.1</v>
      </c>
      <c r="P150">
        <v>2.9</v>
      </c>
      <c r="Q150">
        <v>2.7</v>
      </c>
      <c r="R150">
        <v>3.1</v>
      </c>
      <c r="S150">
        <v>0.1</v>
      </c>
      <c r="T150" s="6" t="str">
        <f t="shared" si="2"/>
        <v>2018F2054-52186-2</v>
      </c>
    </row>
    <row r="151" spans="2:20" x14ac:dyDescent="0.35">
      <c r="B151">
        <v>2019</v>
      </c>
      <c r="C151">
        <v>2019</v>
      </c>
      <c r="D151" s="1" t="s">
        <v>57</v>
      </c>
      <c r="E151" s="1" t="s">
        <v>56</v>
      </c>
      <c r="F151" s="1" t="s">
        <v>55</v>
      </c>
      <c r="G151" s="1" t="s">
        <v>54</v>
      </c>
      <c r="H151" s="1" t="s">
        <v>155</v>
      </c>
      <c r="I151" s="1" t="s">
        <v>154</v>
      </c>
      <c r="J151">
        <v>650</v>
      </c>
      <c r="K151">
        <v>22519636</v>
      </c>
      <c r="L151">
        <v>2.9</v>
      </c>
      <c r="M151">
        <v>2.7</v>
      </c>
      <c r="N151">
        <v>3.1</v>
      </c>
      <c r="O151">
        <v>0.1</v>
      </c>
      <c r="P151">
        <v>2.9</v>
      </c>
      <c r="Q151">
        <v>2.7</v>
      </c>
      <c r="R151">
        <v>3.1</v>
      </c>
      <c r="S151">
        <v>0.1</v>
      </c>
      <c r="T151" s="6" t="str">
        <f t="shared" si="2"/>
        <v>2019F2054-52186-2</v>
      </c>
    </row>
    <row r="152" spans="2:20" x14ac:dyDescent="0.35">
      <c r="B152">
        <v>2020</v>
      </c>
      <c r="C152">
        <v>2020</v>
      </c>
      <c r="D152" s="1" t="s">
        <v>57</v>
      </c>
      <c r="E152" s="1" t="s">
        <v>56</v>
      </c>
      <c r="F152" s="1" t="s">
        <v>55</v>
      </c>
      <c r="G152" s="1" t="s">
        <v>54</v>
      </c>
      <c r="H152" s="1" t="s">
        <v>155</v>
      </c>
      <c r="I152" s="1" t="s">
        <v>154</v>
      </c>
      <c r="J152">
        <v>661</v>
      </c>
      <c r="K152">
        <v>22715825</v>
      </c>
      <c r="L152">
        <v>2.9</v>
      </c>
      <c r="M152">
        <v>2.7</v>
      </c>
      <c r="N152">
        <v>3.1</v>
      </c>
      <c r="O152">
        <v>0.1</v>
      </c>
      <c r="P152">
        <v>2.9</v>
      </c>
      <c r="Q152">
        <v>2.7</v>
      </c>
      <c r="R152">
        <v>3.1</v>
      </c>
      <c r="S152">
        <v>0.1</v>
      </c>
      <c r="T152" s="6" t="str">
        <f t="shared" si="2"/>
        <v>2020F2054-52186-2</v>
      </c>
    </row>
    <row r="153" spans="2:20" x14ac:dyDescent="0.35">
      <c r="B153">
        <v>1999</v>
      </c>
      <c r="C153">
        <v>1999</v>
      </c>
      <c r="D153" s="1" t="s">
        <v>57</v>
      </c>
      <c r="E153" s="1" t="s">
        <v>56</v>
      </c>
      <c r="F153" s="1" t="s">
        <v>55</v>
      </c>
      <c r="G153" s="1" t="s">
        <v>54</v>
      </c>
      <c r="H153" s="1" t="s">
        <v>153</v>
      </c>
      <c r="I153" s="1" t="s">
        <v>152</v>
      </c>
      <c r="J153">
        <v>1</v>
      </c>
      <c r="K153" t="s">
        <v>151</v>
      </c>
      <c r="L153" t="s">
        <v>151</v>
      </c>
      <c r="M153" t="s">
        <v>151</v>
      </c>
      <c r="N153" t="s">
        <v>151</v>
      </c>
      <c r="O153" t="s">
        <v>151</v>
      </c>
      <c r="P153" t="s">
        <v>151</v>
      </c>
      <c r="Q153" t="s">
        <v>151</v>
      </c>
      <c r="R153" t="s">
        <v>151</v>
      </c>
      <c r="S153" t="s">
        <v>151</v>
      </c>
      <c r="T153" s="6" t="str">
        <f t="shared" si="2"/>
        <v>1999F2054-5NS</v>
      </c>
    </row>
    <row r="154" spans="2:20" x14ac:dyDescent="0.35">
      <c r="B154">
        <v>2000</v>
      </c>
      <c r="C154">
        <v>2000</v>
      </c>
      <c r="D154" s="1" t="s">
        <v>57</v>
      </c>
      <c r="E154" s="1" t="s">
        <v>56</v>
      </c>
      <c r="F154" s="1" t="s">
        <v>55</v>
      </c>
      <c r="G154" s="1" t="s">
        <v>54</v>
      </c>
      <c r="H154" s="1" t="s">
        <v>153</v>
      </c>
      <c r="I154" s="1" t="s">
        <v>152</v>
      </c>
      <c r="J154">
        <v>2</v>
      </c>
      <c r="K154" t="s">
        <v>151</v>
      </c>
      <c r="L154" t="s">
        <v>151</v>
      </c>
      <c r="M154" t="s">
        <v>151</v>
      </c>
      <c r="N154" t="s">
        <v>151</v>
      </c>
      <c r="O154" t="s">
        <v>151</v>
      </c>
      <c r="P154" t="s">
        <v>151</v>
      </c>
      <c r="Q154" t="s">
        <v>151</v>
      </c>
      <c r="R154" t="s">
        <v>151</v>
      </c>
      <c r="S154" t="s">
        <v>151</v>
      </c>
      <c r="T154" s="6" t="str">
        <f t="shared" si="2"/>
        <v>2000F2054-5NS</v>
      </c>
    </row>
    <row r="155" spans="2:20" x14ac:dyDescent="0.35">
      <c r="B155">
        <v>2001</v>
      </c>
      <c r="C155">
        <v>2001</v>
      </c>
      <c r="D155" s="1" t="s">
        <v>57</v>
      </c>
      <c r="E155" s="1" t="s">
        <v>56</v>
      </c>
      <c r="F155" s="1" t="s">
        <v>55</v>
      </c>
      <c r="G155" s="1" t="s">
        <v>54</v>
      </c>
      <c r="H155" s="1" t="s">
        <v>153</v>
      </c>
      <c r="I155" s="1" t="s">
        <v>152</v>
      </c>
      <c r="J155">
        <v>1</v>
      </c>
      <c r="K155" t="s">
        <v>151</v>
      </c>
      <c r="L155" t="s">
        <v>151</v>
      </c>
      <c r="M155" t="s">
        <v>151</v>
      </c>
      <c r="N155" t="s">
        <v>151</v>
      </c>
      <c r="O155" t="s">
        <v>151</v>
      </c>
      <c r="P155" t="s">
        <v>151</v>
      </c>
      <c r="Q155" t="s">
        <v>151</v>
      </c>
      <c r="R155" t="s">
        <v>151</v>
      </c>
      <c r="S155" t="s">
        <v>151</v>
      </c>
      <c r="T155" s="6" t="str">
        <f t="shared" si="2"/>
        <v>2001F2054-5NS</v>
      </c>
    </row>
    <row r="156" spans="2:20" x14ac:dyDescent="0.35">
      <c r="B156">
        <v>2002</v>
      </c>
      <c r="C156">
        <v>2002</v>
      </c>
      <c r="D156" s="1" t="s">
        <v>57</v>
      </c>
      <c r="E156" s="1" t="s">
        <v>56</v>
      </c>
      <c r="F156" s="1" t="s">
        <v>55</v>
      </c>
      <c r="G156" s="1" t="s">
        <v>54</v>
      </c>
      <c r="H156" s="1" t="s">
        <v>153</v>
      </c>
      <c r="I156" s="1" t="s">
        <v>152</v>
      </c>
      <c r="J156">
        <v>1</v>
      </c>
      <c r="K156" t="s">
        <v>151</v>
      </c>
      <c r="L156" t="s">
        <v>151</v>
      </c>
      <c r="M156" t="s">
        <v>151</v>
      </c>
      <c r="N156" t="s">
        <v>151</v>
      </c>
      <c r="O156" t="s">
        <v>151</v>
      </c>
      <c r="P156" t="s">
        <v>151</v>
      </c>
      <c r="Q156" t="s">
        <v>151</v>
      </c>
      <c r="R156" t="s">
        <v>151</v>
      </c>
      <c r="S156" t="s">
        <v>151</v>
      </c>
      <c r="T156" s="6" t="str">
        <f t="shared" si="2"/>
        <v>2002F2054-5NS</v>
      </c>
    </row>
    <row r="157" spans="2:20" x14ac:dyDescent="0.35">
      <c r="B157">
        <v>2003</v>
      </c>
      <c r="C157">
        <v>2003</v>
      </c>
      <c r="D157" s="1" t="s">
        <v>57</v>
      </c>
      <c r="E157" s="1" t="s">
        <v>56</v>
      </c>
      <c r="F157" s="1" t="s">
        <v>55</v>
      </c>
      <c r="G157" s="1" t="s">
        <v>54</v>
      </c>
      <c r="H157" s="1" t="s">
        <v>153</v>
      </c>
      <c r="I157" s="1" t="s">
        <v>152</v>
      </c>
      <c r="J157">
        <v>2</v>
      </c>
      <c r="K157" t="s">
        <v>151</v>
      </c>
      <c r="L157" t="s">
        <v>151</v>
      </c>
      <c r="M157" t="s">
        <v>151</v>
      </c>
      <c r="N157" t="s">
        <v>151</v>
      </c>
      <c r="O157" t="s">
        <v>151</v>
      </c>
      <c r="P157" t="s">
        <v>151</v>
      </c>
      <c r="Q157" t="s">
        <v>151</v>
      </c>
      <c r="R157" t="s">
        <v>151</v>
      </c>
      <c r="S157" t="s">
        <v>151</v>
      </c>
      <c r="T157" s="6" t="str">
        <f t="shared" si="2"/>
        <v>2003F2054-5NS</v>
      </c>
    </row>
    <row r="158" spans="2:20" x14ac:dyDescent="0.35">
      <c r="B158">
        <v>2004</v>
      </c>
      <c r="C158">
        <v>2004</v>
      </c>
      <c r="D158" s="1" t="s">
        <v>57</v>
      </c>
      <c r="E158" s="1" t="s">
        <v>56</v>
      </c>
      <c r="F158" s="1" t="s">
        <v>55</v>
      </c>
      <c r="G158" s="1" t="s">
        <v>54</v>
      </c>
      <c r="H158" s="1" t="s">
        <v>153</v>
      </c>
      <c r="I158" s="1" t="s">
        <v>152</v>
      </c>
      <c r="J158">
        <v>3</v>
      </c>
      <c r="K158" t="s">
        <v>151</v>
      </c>
      <c r="L158" t="s">
        <v>151</v>
      </c>
      <c r="M158" t="s">
        <v>151</v>
      </c>
      <c r="N158" t="s">
        <v>151</v>
      </c>
      <c r="O158" t="s">
        <v>151</v>
      </c>
      <c r="P158" t="s">
        <v>151</v>
      </c>
      <c r="Q158" t="s">
        <v>151</v>
      </c>
      <c r="R158" t="s">
        <v>151</v>
      </c>
      <c r="S158" t="s">
        <v>151</v>
      </c>
      <c r="T158" s="6" t="str">
        <f t="shared" si="2"/>
        <v>2004F2054-5NS</v>
      </c>
    </row>
    <row r="159" spans="2:20" x14ac:dyDescent="0.35">
      <c r="B159">
        <v>2005</v>
      </c>
      <c r="C159">
        <v>2005</v>
      </c>
      <c r="D159" s="1" t="s">
        <v>57</v>
      </c>
      <c r="E159" s="1" t="s">
        <v>56</v>
      </c>
      <c r="F159" s="1" t="s">
        <v>55</v>
      </c>
      <c r="G159" s="1" t="s">
        <v>54</v>
      </c>
      <c r="H159" s="1" t="s">
        <v>153</v>
      </c>
      <c r="I159" s="1" t="s">
        <v>152</v>
      </c>
      <c r="J159">
        <v>4</v>
      </c>
      <c r="K159" t="s">
        <v>151</v>
      </c>
      <c r="L159" t="s">
        <v>151</v>
      </c>
      <c r="M159" t="s">
        <v>151</v>
      </c>
      <c r="N159" t="s">
        <v>151</v>
      </c>
      <c r="O159" t="s">
        <v>151</v>
      </c>
      <c r="P159" t="s">
        <v>151</v>
      </c>
      <c r="Q159" t="s">
        <v>151</v>
      </c>
      <c r="R159" t="s">
        <v>151</v>
      </c>
      <c r="S159" t="s">
        <v>151</v>
      </c>
      <c r="T159" s="6" t="str">
        <f t="shared" si="2"/>
        <v>2005F2054-5NS</v>
      </c>
    </row>
    <row r="160" spans="2:20" x14ac:dyDescent="0.35">
      <c r="B160">
        <v>2006</v>
      </c>
      <c r="C160">
        <v>2006</v>
      </c>
      <c r="D160" s="1" t="s">
        <v>57</v>
      </c>
      <c r="E160" s="1" t="s">
        <v>56</v>
      </c>
      <c r="F160" s="1" t="s">
        <v>55</v>
      </c>
      <c r="G160" s="1" t="s">
        <v>54</v>
      </c>
      <c r="H160" s="1" t="s">
        <v>153</v>
      </c>
      <c r="I160" s="1" t="s">
        <v>152</v>
      </c>
      <c r="J160">
        <v>2</v>
      </c>
      <c r="K160" t="s">
        <v>151</v>
      </c>
      <c r="L160" t="s">
        <v>151</v>
      </c>
      <c r="M160" t="s">
        <v>151</v>
      </c>
      <c r="N160" t="s">
        <v>151</v>
      </c>
      <c r="O160" t="s">
        <v>151</v>
      </c>
      <c r="P160" t="s">
        <v>151</v>
      </c>
      <c r="Q160" t="s">
        <v>151</v>
      </c>
      <c r="R160" t="s">
        <v>151</v>
      </c>
      <c r="S160" t="s">
        <v>151</v>
      </c>
      <c r="T160" s="6" t="str">
        <f t="shared" si="2"/>
        <v>2006F2054-5NS</v>
      </c>
    </row>
    <row r="161" spans="2:20" x14ac:dyDescent="0.35">
      <c r="B161">
        <v>2008</v>
      </c>
      <c r="C161">
        <v>2008</v>
      </c>
      <c r="D161" s="1" t="s">
        <v>57</v>
      </c>
      <c r="E161" s="1" t="s">
        <v>56</v>
      </c>
      <c r="F161" s="1" t="s">
        <v>55</v>
      </c>
      <c r="G161" s="1" t="s">
        <v>54</v>
      </c>
      <c r="H161" s="1" t="s">
        <v>153</v>
      </c>
      <c r="I161" s="1" t="s">
        <v>152</v>
      </c>
      <c r="J161">
        <v>2</v>
      </c>
      <c r="K161" t="s">
        <v>151</v>
      </c>
      <c r="L161" t="s">
        <v>151</v>
      </c>
      <c r="M161" t="s">
        <v>151</v>
      </c>
      <c r="N161" t="s">
        <v>151</v>
      </c>
      <c r="O161" t="s">
        <v>151</v>
      </c>
      <c r="P161" t="s">
        <v>151</v>
      </c>
      <c r="Q161" t="s">
        <v>151</v>
      </c>
      <c r="R161" t="s">
        <v>151</v>
      </c>
      <c r="S161" t="s">
        <v>151</v>
      </c>
      <c r="T161" s="6" t="str">
        <f t="shared" si="2"/>
        <v>2008F2054-5NS</v>
      </c>
    </row>
    <row r="162" spans="2:20" x14ac:dyDescent="0.35">
      <c r="B162">
        <v>2009</v>
      </c>
      <c r="C162">
        <v>2009</v>
      </c>
      <c r="D162" s="1" t="s">
        <v>57</v>
      </c>
      <c r="E162" s="1" t="s">
        <v>56</v>
      </c>
      <c r="F162" s="1" t="s">
        <v>55</v>
      </c>
      <c r="G162" s="1" t="s">
        <v>54</v>
      </c>
      <c r="H162" s="1" t="s">
        <v>153</v>
      </c>
      <c r="I162" s="1" t="s">
        <v>152</v>
      </c>
      <c r="J162">
        <v>4</v>
      </c>
      <c r="K162" t="s">
        <v>151</v>
      </c>
      <c r="L162" t="s">
        <v>151</v>
      </c>
      <c r="M162" t="s">
        <v>151</v>
      </c>
      <c r="N162" t="s">
        <v>151</v>
      </c>
      <c r="O162" t="s">
        <v>151</v>
      </c>
      <c r="P162" t="s">
        <v>151</v>
      </c>
      <c r="Q162" t="s">
        <v>151</v>
      </c>
      <c r="R162" t="s">
        <v>151</v>
      </c>
      <c r="S162" t="s">
        <v>151</v>
      </c>
      <c r="T162" s="6" t="str">
        <f t="shared" si="2"/>
        <v>2009F2054-5NS</v>
      </c>
    </row>
    <row r="163" spans="2:20" x14ac:dyDescent="0.35">
      <c r="B163">
        <v>2010</v>
      </c>
      <c r="C163">
        <v>2010</v>
      </c>
      <c r="D163" s="1" t="s">
        <v>57</v>
      </c>
      <c r="E163" s="1" t="s">
        <v>56</v>
      </c>
      <c r="F163" s="1" t="s">
        <v>55</v>
      </c>
      <c r="G163" s="1" t="s">
        <v>54</v>
      </c>
      <c r="H163" s="1" t="s">
        <v>153</v>
      </c>
      <c r="I163" s="1" t="s">
        <v>152</v>
      </c>
      <c r="J163">
        <v>3</v>
      </c>
      <c r="K163" t="s">
        <v>151</v>
      </c>
      <c r="L163" t="s">
        <v>151</v>
      </c>
      <c r="M163" t="s">
        <v>151</v>
      </c>
      <c r="N163" t="s">
        <v>151</v>
      </c>
      <c r="O163" t="s">
        <v>151</v>
      </c>
      <c r="P163" t="s">
        <v>151</v>
      </c>
      <c r="Q163" t="s">
        <v>151</v>
      </c>
      <c r="R163" t="s">
        <v>151</v>
      </c>
      <c r="S163" t="s">
        <v>151</v>
      </c>
      <c r="T163" s="6" t="str">
        <f t="shared" si="2"/>
        <v>2010F2054-5NS</v>
      </c>
    </row>
    <row r="164" spans="2:20" x14ac:dyDescent="0.35">
      <c r="B164">
        <v>2011</v>
      </c>
      <c r="C164">
        <v>2011</v>
      </c>
      <c r="D164" s="1" t="s">
        <v>57</v>
      </c>
      <c r="E164" s="1" t="s">
        <v>56</v>
      </c>
      <c r="F164" s="1" t="s">
        <v>55</v>
      </c>
      <c r="G164" s="1" t="s">
        <v>54</v>
      </c>
      <c r="H164" s="1" t="s">
        <v>153</v>
      </c>
      <c r="I164" s="1" t="s">
        <v>152</v>
      </c>
      <c r="J164">
        <v>2</v>
      </c>
      <c r="K164" t="s">
        <v>151</v>
      </c>
      <c r="L164" t="s">
        <v>151</v>
      </c>
      <c r="M164" t="s">
        <v>151</v>
      </c>
      <c r="N164" t="s">
        <v>151</v>
      </c>
      <c r="O164" t="s">
        <v>151</v>
      </c>
      <c r="P164" t="s">
        <v>151</v>
      </c>
      <c r="Q164" t="s">
        <v>151</v>
      </c>
      <c r="R164" t="s">
        <v>151</v>
      </c>
      <c r="S164" t="s">
        <v>151</v>
      </c>
      <c r="T164" s="6" t="str">
        <f t="shared" si="2"/>
        <v>2011F2054-5NS</v>
      </c>
    </row>
    <row r="165" spans="2:20" x14ac:dyDescent="0.35">
      <c r="B165">
        <v>2012</v>
      </c>
      <c r="C165">
        <v>2012</v>
      </c>
      <c r="D165" s="1" t="s">
        <v>57</v>
      </c>
      <c r="E165" s="1" t="s">
        <v>56</v>
      </c>
      <c r="F165" s="1" t="s">
        <v>55</v>
      </c>
      <c r="G165" s="1" t="s">
        <v>54</v>
      </c>
      <c r="H165" s="1" t="s">
        <v>153</v>
      </c>
      <c r="I165" s="1" t="s">
        <v>152</v>
      </c>
      <c r="J165">
        <v>3</v>
      </c>
      <c r="K165" t="s">
        <v>151</v>
      </c>
      <c r="L165" t="s">
        <v>151</v>
      </c>
      <c r="M165" t="s">
        <v>151</v>
      </c>
      <c r="N165" t="s">
        <v>151</v>
      </c>
      <c r="O165" t="s">
        <v>151</v>
      </c>
      <c r="P165" t="s">
        <v>151</v>
      </c>
      <c r="Q165" t="s">
        <v>151</v>
      </c>
      <c r="R165" t="s">
        <v>151</v>
      </c>
      <c r="S165" t="s">
        <v>151</v>
      </c>
      <c r="T165" s="6" t="str">
        <f t="shared" si="2"/>
        <v>2012F2054-5NS</v>
      </c>
    </row>
    <row r="166" spans="2:20" x14ac:dyDescent="0.35">
      <c r="B166">
        <v>2013</v>
      </c>
      <c r="C166">
        <v>2013</v>
      </c>
      <c r="D166" s="1" t="s">
        <v>57</v>
      </c>
      <c r="E166" s="1" t="s">
        <v>56</v>
      </c>
      <c r="F166" s="1" t="s">
        <v>55</v>
      </c>
      <c r="G166" s="1" t="s">
        <v>54</v>
      </c>
      <c r="H166" s="1" t="s">
        <v>153</v>
      </c>
      <c r="I166" s="1" t="s">
        <v>152</v>
      </c>
      <c r="J166">
        <v>4</v>
      </c>
      <c r="K166" t="s">
        <v>151</v>
      </c>
      <c r="L166" t="s">
        <v>151</v>
      </c>
      <c r="M166" t="s">
        <v>151</v>
      </c>
      <c r="N166" t="s">
        <v>151</v>
      </c>
      <c r="O166" t="s">
        <v>151</v>
      </c>
      <c r="P166" t="s">
        <v>151</v>
      </c>
      <c r="Q166" t="s">
        <v>151</v>
      </c>
      <c r="R166" t="s">
        <v>151</v>
      </c>
      <c r="S166" t="s">
        <v>151</v>
      </c>
      <c r="T166" s="6" t="str">
        <f t="shared" si="2"/>
        <v>2013F2054-5NS</v>
      </c>
    </row>
    <row r="167" spans="2:20" x14ac:dyDescent="0.35">
      <c r="B167">
        <v>2014</v>
      </c>
      <c r="C167">
        <v>2014</v>
      </c>
      <c r="D167" s="1" t="s">
        <v>57</v>
      </c>
      <c r="E167" s="1" t="s">
        <v>56</v>
      </c>
      <c r="F167" s="1" t="s">
        <v>55</v>
      </c>
      <c r="G167" s="1" t="s">
        <v>54</v>
      </c>
      <c r="H167" s="1" t="s">
        <v>153</v>
      </c>
      <c r="I167" s="1" t="s">
        <v>152</v>
      </c>
      <c r="J167">
        <v>6</v>
      </c>
      <c r="K167" t="s">
        <v>151</v>
      </c>
      <c r="L167" t="s">
        <v>151</v>
      </c>
      <c r="M167" t="s">
        <v>151</v>
      </c>
      <c r="N167" t="s">
        <v>151</v>
      </c>
      <c r="O167" t="s">
        <v>151</v>
      </c>
      <c r="P167" t="s">
        <v>151</v>
      </c>
      <c r="Q167" t="s">
        <v>151</v>
      </c>
      <c r="R167" t="s">
        <v>151</v>
      </c>
      <c r="S167" t="s">
        <v>151</v>
      </c>
      <c r="T167" s="6" t="str">
        <f t="shared" si="2"/>
        <v>2014F2054-5NS</v>
      </c>
    </row>
    <row r="168" spans="2:20" x14ac:dyDescent="0.35">
      <c r="B168">
        <v>2015</v>
      </c>
      <c r="C168">
        <v>2015</v>
      </c>
      <c r="D168" s="1" t="s">
        <v>57</v>
      </c>
      <c r="E168" s="1" t="s">
        <v>56</v>
      </c>
      <c r="F168" s="1" t="s">
        <v>55</v>
      </c>
      <c r="G168" s="1" t="s">
        <v>54</v>
      </c>
      <c r="H168" s="1" t="s">
        <v>153</v>
      </c>
      <c r="I168" s="1" t="s">
        <v>152</v>
      </c>
      <c r="J168">
        <v>3</v>
      </c>
      <c r="K168" t="s">
        <v>151</v>
      </c>
      <c r="L168" t="s">
        <v>151</v>
      </c>
      <c r="M168" t="s">
        <v>151</v>
      </c>
      <c r="N168" t="s">
        <v>151</v>
      </c>
      <c r="O168" t="s">
        <v>151</v>
      </c>
      <c r="P168" t="s">
        <v>151</v>
      </c>
      <c r="Q168" t="s">
        <v>151</v>
      </c>
      <c r="R168" t="s">
        <v>151</v>
      </c>
      <c r="S168" t="s">
        <v>151</v>
      </c>
      <c r="T168" s="6" t="str">
        <f t="shared" si="2"/>
        <v>2015F2054-5NS</v>
      </c>
    </row>
    <row r="169" spans="2:20" x14ac:dyDescent="0.35">
      <c r="B169">
        <v>2016</v>
      </c>
      <c r="C169">
        <v>2016</v>
      </c>
      <c r="D169" s="1" t="s">
        <v>57</v>
      </c>
      <c r="E169" s="1" t="s">
        <v>56</v>
      </c>
      <c r="F169" s="1" t="s">
        <v>55</v>
      </c>
      <c r="G169" s="1" t="s">
        <v>54</v>
      </c>
      <c r="H169" s="1" t="s">
        <v>153</v>
      </c>
      <c r="I169" s="1" t="s">
        <v>152</v>
      </c>
      <c r="J169">
        <v>3</v>
      </c>
      <c r="K169" t="s">
        <v>151</v>
      </c>
      <c r="L169" t="s">
        <v>151</v>
      </c>
      <c r="M169" t="s">
        <v>151</v>
      </c>
      <c r="N169" t="s">
        <v>151</v>
      </c>
      <c r="O169" t="s">
        <v>151</v>
      </c>
      <c r="P169" t="s">
        <v>151</v>
      </c>
      <c r="Q169" t="s">
        <v>151</v>
      </c>
      <c r="R169" t="s">
        <v>151</v>
      </c>
      <c r="S169" t="s">
        <v>151</v>
      </c>
      <c r="T169" s="6" t="str">
        <f t="shared" si="2"/>
        <v>2016F2054-5NS</v>
      </c>
    </row>
    <row r="170" spans="2:20" x14ac:dyDescent="0.35">
      <c r="B170">
        <v>2017</v>
      </c>
      <c r="C170">
        <v>2017</v>
      </c>
      <c r="D170" s="1" t="s">
        <v>57</v>
      </c>
      <c r="E170" s="1" t="s">
        <v>56</v>
      </c>
      <c r="F170" s="1" t="s">
        <v>55</v>
      </c>
      <c r="G170" s="1" t="s">
        <v>54</v>
      </c>
      <c r="H170" s="1" t="s">
        <v>153</v>
      </c>
      <c r="I170" s="1" t="s">
        <v>152</v>
      </c>
      <c r="J170">
        <v>7</v>
      </c>
      <c r="K170" t="s">
        <v>151</v>
      </c>
      <c r="L170" t="s">
        <v>151</v>
      </c>
      <c r="M170" t="s">
        <v>151</v>
      </c>
      <c r="N170" t="s">
        <v>151</v>
      </c>
      <c r="O170" t="s">
        <v>151</v>
      </c>
      <c r="P170" t="s">
        <v>151</v>
      </c>
      <c r="Q170" t="s">
        <v>151</v>
      </c>
      <c r="R170" t="s">
        <v>151</v>
      </c>
      <c r="S170" t="s">
        <v>151</v>
      </c>
      <c r="T170" s="6" t="str">
        <f t="shared" si="2"/>
        <v>2017F2054-5NS</v>
      </c>
    </row>
    <row r="171" spans="2:20" x14ac:dyDescent="0.35">
      <c r="B171">
        <v>2018</v>
      </c>
      <c r="C171">
        <v>2018</v>
      </c>
      <c r="D171" s="1" t="s">
        <v>57</v>
      </c>
      <c r="E171" s="1" t="s">
        <v>56</v>
      </c>
      <c r="F171" s="1" t="s">
        <v>55</v>
      </c>
      <c r="G171" s="1" t="s">
        <v>54</v>
      </c>
      <c r="H171" s="1" t="s">
        <v>153</v>
      </c>
      <c r="I171" s="1" t="s">
        <v>152</v>
      </c>
      <c r="J171">
        <v>5</v>
      </c>
      <c r="K171" t="s">
        <v>151</v>
      </c>
      <c r="L171" t="s">
        <v>151</v>
      </c>
      <c r="M171" t="s">
        <v>151</v>
      </c>
      <c r="N171" t="s">
        <v>151</v>
      </c>
      <c r="O171" t="s">
        <v>151</v>
      </c>
      <c r="P171" t="s">
        <v>151</v>
      </c>
      <c r="Q171" t="s">
        <v>151</v>
      </c>
      <c r="R171" t="s">
        <v>151</v>
      </c>
      <c r="S171" t="s">
        <v>151</v>
      </c>
      <c r="T171" s="6" t="str">
        <f t="shared" si="2"/>
        <v>2018F2054-5NS</v>
      </c>
    </row>
    <row r="172" spans="2:20" x14ac:dyDescent="0.35">
      <c r="B172">
        <v>2019</v>
      </c>
      <c r="C172">
        <v>2019</v>
      </c>
      <c r="D172" s="1" t="s">
        <v>57</v>
      </c>
      <c r="E172" s="1" t="s">
        <v>56</v>
      </c>
      <c r="F172" s="1" t="s">
        <v>55</v>
      </c>
      <c r="G172" s="1" t="s">
        <v>54</v>
      </c>
      <c r="H172" s="1" t="s">
        <v>153</v>
      </c>
      <c r="I172" s="1" t="s">
        <v>152</v>
      </c>
      <c r="J172">
        <v>1</v>
      </c>
      <c r="K172" t="s">
        <v>151</v>
      </c>
      <c r="L172" t="s">
        <v>151</v>
      </c>
      <c r="M172" t="s">
        <v>151</v>
      </c>
      <c r="N172" t="s">
        <v>151</v>
      </c>
      <c r="O172" t="s">
        <v>151</v>
      </c>
      <c r="P172" t="s">
        <v>151</v>
      </c>
      <c r="Q172" t="s">
        <v>151</v>
      </c>
      <c r="R172" t="s">
        <v>151</v>
      </c>
      <c r="S172" t="s">
        <v>151</v>
      </c>
      <c r="T172" s="6" t="str">
        <f t="shared" si="2"/>
        <v>2019F2054-5NS</v>
      </c>
    </row>
    <row r="173" spans="2:20" x14ac:dyDescent="0.35">
      <c r="B173">
        <v>2020</v>
      </c>
      <c r="C173">
        <v>2020</v>
      </c>
      <c r="D173" s="1" t="s">
        <v>57</v>
      </c>
      <c r="E173" s="1" t="s">
        <v>56</v>
      </c>
      <c r="F173" s="1" t="s">
        <v>55</v>
      </c>
      <c r="G173" s="1" t="s">
        <v>54</v>
      </c>
      <c r="H173" s="1" t="s">
        <v>153</v>
      </c>
      <c r="I173" s="1" t="s">
        <v>152</v>
      </c>
      <c r="J173">
        <v>2</v>
      </c>
      <c r="K173" t="s">
        <v>151</v>
      </c>
      <c r="L173" t="s">
        <v>151</v>
      </c>
      <c r="M173" t="s">
        <v>151</v>
      </c>
      <c r="N173" t="s">
        <v>151</v>
      </c>
      <c r="O173" t="s">
        <v>151</v>
      </c>
      <c r="P173" t="s">
        <v>151</v>
      </c>
      <c r="Q173" t="s">
        <v>151</v>
      </c>
      <c r="R173" t="s">
        <v>151</v>
      </c>
      <c r="S173" t="s">
        <v>151</v>
      </c>
      <c r="T173" s="6" t="str">
        <f t="shared" si="2"/>
        <v>2020F2054-5NS</v>
      </c>
    </row>
    <row r="174" spans="2:20" x14ac:dyDescent="0.35">
      <c r="B174">
        <v>1999</v>
      </c>
      <c r="C174">
        <v>1999</v>
      </c>
      <c r="D174" s="1" t="s">
        <v>57</v>
      </c>
      <c r="E174" s="1" t="s">
        <v>56</v>
      </c>
      <c r="F174" s="1" t="s">
        <v>49</v>
      </c>
      <c r="G174" s="1" t="s">
        <v>48</v>
      </c>
      <c r="H174" s="1" t="s">
        <v>157</v>
      </c>
      <c r="I174" s="1" t="s">
        <v>156</v>
      </c>
      <c r="J174">
        <v>254</v>
      </c>
      <c r="K174">
        <v>15293332</v>
      </c>
      <c r="L174">
        <v>1.7</v>
      </c>
      <c r="M174">
        <v>1.5</v>
      </c>
      <c r="N174">
        <v>1.9</v>
      </c>
      <c r="O174">
        <v>0.1</v>
      </c>
      <c r="P174">
        <v>1.9</v>
      </c>
      <c r="Q174">
        <v>1.7</v>
      </c>
      <c r="R174">
        <v>2.2000000000000002</v>
      </c>
      <c r="S174">
        <v>0.1</v>
      </c>
      <c r="T174" s="6" t="str">
        <f t="shared" si="2"/>
        <v>1999F2106-32135-2</v>
      </c>
    </row>
    <row r="175" spans="2:20" x14ac:dyDescent="0.35">
      <c r="B175">
        <v>2000</v>
      </c>
      <c r="C175">
        <v>2000</v>
      </c>
      <c r="D175" s="1" t="s">
        <v>57</v>
      </c>
      <c r="E175" s="1" t="s">
        <v>56</v>
      </c>
      <c r="F175" s="1" t="s">
        <v>49</v>
      </c>
      <c r="G175" s="1" t="s">
        <v>48</v>
      </c>
      <c r="H175" s="1" t="s">
        <v>157</v>
      </c>
      <c r="I175" s="1" t="s">
        <v>156</v>
      </c>
      <c r="J175">
        <v>254</v>
      </c>
      <c r="K175">
        <v>15866789</v>
      </c>
      <c r="L175">
        <v>1.6</v>
      </c>
      <c r="M175">
        <v>1.4</v>
      </c>
      <c r="N175">
        <v>1.8</v>
      </c>
      <c r="O175">
        <v>0.1</v>
      </c>
      <c r="P175">
        <v>1.8</v>
      </c>
      <c r="Q175">
        <v>1.6</v>
      </c>
      <c r="R175">
        <v>2</v>
      </c>
      <c r="S175">
        <v>0.1</v>
      </c>
      <c r="T175" s="6" t="str">
        <f t="shared" si="2"/>
        <v>2000F2106-32135-2</v>
      </c>
    </row>
    <row r="176" spans="2:20" x14ac:dyDescent="0.35">
      <c r="B176">
        <v>2001</v>
      </c>
      <c r="C176">
        <v>2001</v>
      </c>
      <c r="D176" s="1" t="s">
        <v>57</v>
      </c>
      <c r="E176" s="1" t="s">
        <v>56</v>
      </c>
      <c r="F176" s="1" t="s">
        <v>49</v>
      </c>
      <c r="G176" s="1" t="s">
        <v>48</v>
      </c>
      <c r="H176" s="1" t="s">
        <v>157</v>
      </c>
      <c r="I176" s="1" t="s">
        <v>156</v>
      </c>
      <c r="J176">
        <v>268</v>
      </c>
      <c r="K176">
        <v>16657670</v>
      </c>
      <c r="L176">
        <v>1.6</v>
      </c>
      <c r="M176">
        <v>1.4</v>
      </c>
      <c r="N176">
        <v>1.8</v>
      </c>
      <c r="O176">
        <v>0.1</v>
      </c>
      <c r="P176">
        <v>1.7</v>
      </c>
      <c r="Q176">
        <v>1.5</v>
      </c>
      <c r="R176">
        <v>1.9</v>
      </c>
      <c r="S176">
        <v>0.1</v>
      </c>
      <c r="T176" s="6" t="str">
        <f t="shared" si="2"/>
        <v>2001F2106-32135-2</v>
      </c>
    </row>
    <row r="177" spans="2:20" x14ac:dyDescent="0.35">
      <c r="B177">
        <v>2002</v>
      </c>
      <c r="C177">
        <v>2002</v>
      </c>
      <c r="D177" s="1" t="s">
        <v>57</v>
      </c>
      <c r="E177" s="1" t="s">
        <v>56</v>
      </c>
      <c r="F177" s="1" t="s">
        <v>49</v>
      </c>
      <c r="G177" s="1" t="s">
        <v>48</v>
      </c>
      <c r="H177" s="1" t="s">
        <v>157</v>
      </c>
      <c r="I177" s="1" t="s">
        <v>156</v>
      </c>
      <c r="J177">
        <v>293</v>
      </c>
      <c r="K177">
        <v>17296247</v>
      </c>
      <c r="L177">
        <v>1.7</v>
      </c>
      <c r="M177">
        <v>1.5</v>
      </c>
      <c r="N177">
        <v>1.9</v>
      </c>
      <c r="O177">
        <v>0.1</v>
      </c>
      <c r="P177">
        <v>1.9</v>
      </c>
      <c r="Q177">
        <v>1.7</v>
      </c>
      <c r="R177">
        <v>2.1</v>
      </c>
      <c r="S177">
        <v>0.1</v>
      </c>
      <c r="T177" s="6" t="str">
        <f t="shared" si="2"/>
        <v>2002F2106-32135-2</v>
      </c>
    </row>
    <row r="178" spans="2:20" x14ac:dyDescent="0.35">
      <c r="B178">
        <v>2003</v>
      </c>
      <c r="C178">
        <v>2003</v>
      </c>
      <c r="D178" s="1" t="s">
        <v>57</v>
      </c>
      <c r="E178" s="1" t="s">
        <v>56</v>
      </c>
      <c r="F178" s="1" t="s">
        <v>49</v>
      </c>
      <c r="G178" s="1" t="s">
        <v>48</v>
      </c>
      <c r="H178" s="1" t="s">
        <v>157</v>
      </c>
      <c r="I178" s="1" t="s">
        <v>156</v>
      </c>
      <c r="J178">
        <v>287</v>
      </c>
      <c r="K178">
        <v>17919929</v>
      </c>
      <c r="L178">
        <v>1.6</v>
      </c>
      <c r="M178">
        <v>1.4</v>
      </c>
      <c r="N178">
        <v>1.8</v>
      </c>
      <c r="O178">
        <v>0.1</v>
      </c>
      <c r="P178">
        <v>1.7</v>
      </c>
      <c r="Q178">
        <v>1.5</v>
      </c>
      <c r="R178">
        <v>2</v>
      </c>
      <c r="S178">
        <v>0.1</v>
      </c>
      <c r="T178" s="6" t="str">
        <f t="shared" si="2"/>
        <v>2003F2106-32135-2</v>
      </c>
    </row>
    <row r="179" spans="2:20" x14ac:dyDescent="0.35">
      <c r="B179">
        <v>2004</v>
      </c>
      <c r="C179">
        <v>2004</v>
      </c>
      <c r="D179" s="1" t="s">
        <v>57</v>
      </c>
      <c r="E179" s="1" t="s">
        <v>56</v>
      </c>
      <c r="F179" s="1" t="s">
        <v>49</v>
      </c>
      <c r="G179" s="1" t="s">
        <v>48</v>
      </c>
      <c r="H179" s="1" t="s">
        <v>157</v>
      </c>
      <c r="I179" s="1" t="s">
        <v>156</v>
      </c>
      <c r="J179">
        <v>358</v>
      </c>
      <c r="K179">
        <v>18536784</v>
      </c>
      <c r="L179">
        <v>1.9</v>
      </c>
      <c r="M179">
        <v>1.7</v>
      </c>
      <c r="N179">
        <v>2.1</v>
      </c>
      <c r="O179">
        <v>0.1</v>
      </c>
      <c r="P179">
        <v>2.1</v>
      </c>
      <c r="Q179">
        <v>1.9</v>
      </c>
      <c r="R179">
        <v>2.4</v>
      </c>
      <c r="S179">
        <v>0.1</v>
      </c>
      <c r="T179" s="6" t="str">
        <f t="shared" si="2"/>
        <v>2004F2106-32135-2</v>
      </c>
    </row>
    <row r="180" spans="2:20" x14ac:dyDescent="0.35">
      <c r="B180">
        <v>2005</v>
      </c>
      <c r="C180">
        <v>2005</v>
      </c>
      <c r="D180" s="1" t="s">
        <v>57</v>
      </c>
      <c r="E180" s="1" t="s">
        <v>56</v>
      </c>
      <c r="F180" s="1" t="s">
        <v>49</v>
      </c>
      <c r="G180" s="1" t="s">
        <v>48</v>
      </c>
      <c r="H180" s="1" t="s">
        <v>157</v>
      </c>
      <c r="I180" s="1" t="s">
        <v>156</v>
      </c>
      <c r="J180">
        <v>334</v>
      </c>
      <c r="K180">
        <v>19175234</v>
      </c>
      <c r="L180">
        <v>1.7</v>
      </c>
      <c r="M180">
        <v>1.6</v>
      </c>
      <c r="N180">
        <v>1.9</v>
      </c>
      <c r="O180">
        <v>0.1</v>
      </c>
      <c r="P180">
        <v>1.9</v>
      </c>
      <c r="Q180">
        <v>1.7</v>
      </c>
      <c r="R180">
        <v>2.1</v>
      </c>
      <c r="S180">
        <v>0.1</v>
      </c>
      <c r="T180" s="6" t="str">
        <f t="shared" si="2"/>
        <v>2005F2106-32135-2</v>
      </c>
    </row>
    <row r="181" spans="2:20" x14ac:dyDescent="0.35">
      <c r="B181">
        <v>2006</v>
      </c>
      <c r="C181">
        <v>2006</v>
      </c>
      <c r="D181" s="1" t="s">
        <v>57</v>
      </c>
      <c r="E181" s="1" t="s">
        <v>56</v>
      </c>
      <c r="F181" s="1" t="s">
        <v>49</v>
      </c>
      <c r="G181" s="1" t="s">
        <v>48</v>
      </c>
      <c r="H181" s="1" t="s">
        <v>157</v>
      </c>
      <c r="I181" s="1" t="s">
        <v>156</v>
      </c>
      <c r="J181">
        <v>356</v>
      </c>
      <c r="K181">
        <v>19839708</v>
      </c>
      <c r="L181">
        <v>1.8</v>
      </c>
      <c r="M181">
        <v>1.6</v>
      </c>
      <c r="N181">
        <v>2</v>
      </c>
      <c r="O181">
        <v>0.1</v>
      </c>
      <c r="P181">
        <v>1.9</v>
      </c>
      <c r="Q181">
        <v>1.7</v>
      </c>
      <c r="R181">
        <v>2.1</v>
      </c>
      <c r="S181">
        <v>0.1</v>
      </c>
      <c r="T181" s="6" t="str">
        <f t="shared" si="2"/>
        <v>2006F2106-32135-2</v>
      </c>
    </row>
    <row r="182" spans="2:20" x14ac:dyDescent="0.35">
      <c r="B182">
        <v>2007</v>
      </c>
      <c r="C182">
        <v>2007</v>
      </c>
      <c r="D182" s="1" t="s">
        <v>57</v>
      </c>
      <c r="E182" s="1" t="s">
        <v>56</v>
      </c>
      <c r="F182" s="1" t="s">
        <v>49</v>
      </c>
      <c r="G182" s="1" t="s">
        <v>48</v>
      </c>
      <c r="H182" s="1" t="s">
        <v>157</v>
      </c>
      <c r="I182" s="1" t="s">
        <v>156</v>
      </c>
      <c r="J182">
        <v>374</v>
      </c>
      <c r="K182">
        <v>20506942</v>
      </c>
      <c r="L182">
        <v>1.8</v>
      </c>
      <c r="M182">
        <v>1.6</v>
      </c>
      <c r="N182">
        <v>2</v>
      </c>
      <c r="O182">
        <v>0.1</v>
      </c>
      <c r="P182">
        <v>1.9</v>
      </c>
      <c r="Q182">
        <v>1.7</v>
      </c>
      <c r="R182">
        <v>2.2000000000000002</v>
      </c>
      <c r="S182">
        <v>0.1</v>
      </c>
      <c r="T182" s="6" t="str">
        <f t="shared" si="2"/>
        <v>2007F2106-32135-2</v>
      </c>
    </row>
    <row r="183" spans="2:20" x14ac:dyDescent="0.35">
      <c r="B183">
        <v>2008</v>
      </c>
      <c r="C183">
        <v>2008</v>
      </c>
      <c r="D183" s="1" t="s">
        <v>57</v>
      </c>
      <c r="E183" s="1" t="s">
        <v>56</v>
      </c>
      <c r="F183" s="1" t="s">
        <v>49</v>
      </c>
      <c r="G183" s="1" t="s">
        <v>48</v>
      </c>
      <c r="H183" s="1" t="s">
        <v>157</v>
      </c>
      <c r="I183" s="1" t="s">
        <v>156</v>
      </c>
      <c r="J183">
        <v>376</v>
      </c>
      <c r="K183">
        <v>21171230</v>
      </c>
      <c r="L183">
        <v>1.8</v>
      </c>
      <c r="M183">
        <v>1.6</v>
      </c>
      <c r="N183">
        <v>2</v>
      </c>
      <c r="O183">
        <v>0.1</v>
      </c>
      <c r="P183">
        <v>1.9</v>
      </c>
      <c r="Q183">
        <v>1.7</v>
      </c>
      <c r="R183">
        <v>2.1</v>
      </c>
      <c r="S183">
        <v>0.1</v>
      </c>
      <c r="T183" s="6" t="str">
        <f t="shared" si="2"/>
        <v>2008F2106-32135-2</v>
      </c>
    </row>
    <row r="184" spans="2:20" x14ac:dyDescent="0.35">
      <c r="B184">
        <v>2009</v>
      </c>
      <c r="C184">
        <v>2009</v>
      </c>
      <c r="D184" s="1" t="s">
        <v>57</v>
      </c>
      <c r="E184" s="1" t="s">
        <v>56</v>
      </c>
      <c r="F184" s="1" t="s">
        <v>49</v>
      </c>
      <c r="G184" s="1" t="s">
        <v>48</v>
      </c>
      <c r="H184" s="1" t="s">
        <v>157</v>
      </c>
      <c r="I184" s="1" t="s">
        <v>156</v>
      </c>
      <c r="J184">
        <v>415</v>
      </c>
      <c r="K184">
        <v>21805985</v>
      </c>
      <c r="L184">
        <v>1.9</v>
      </c>
      <c r="M184">
        <v>1.7</v>
      </c>
      <c r="N184">
        <v>2.1</v>
      </c>
      <c r="O184">
        <v>0.1</v>
      </c>
      <c r="P184">
        <v>2.1</v>
      </c>
      <c r="Q184">
        <v>1.9</v>
      </c>
      <c r="R184">
        <v>2.2999999999999998</v>
      </c>
      <c r="S184">
        <v>0.1</v>
      </c>
      <c r="T184" s="6" t="str">
        <f t="shared" si="2"/>
        <v>2009F2106-32135-2</v>
      </c>
    </row>
    <row r="185" spans="2:20" x14ac:dyDescent="0.35">
      <c r="B185">
        <v>2010</v>
      </c>
      <c r="C185">
        <v>2010</v>
      </c>
      <c r="D185" s="1" t="s">
        <v>57</v>
      </c>
      <c r="E185" s="1" t="s">
        <v>56</v>
      </c>
      <c r="F185" s="1" t="s">
        <v>49</v>
      </c>
      <c r="G185" s="1" t="s">
        <v>48</v>
      </c>
      <c r="H185" s="1" t="s">
        <v>157</v>
      </c>
      <c r="I185" s="1" t="s">
        <v>156</v>
      </c>
      <c r="J185">
        <v>474</v>
      </c>
      <c r="K185">
        <v>22278921</v>
      </c>
      <c r="L185">
        <v>2.1</v>
      </c>
      <c r="M185">
        <v>1.9</v>
      </c>
      <c r="N185">
        <v>2.2999999999999998</v>
      </c>
      <c r="O185">
        <v>0.1</v>
      </c>
      <c r="P185">
        <v>2.2999999999999998</v>
      </c>
      <c r="Q185">
        <v>2.1</v>
      </c>
      <c r="R185">
        <v>2.5</v>
      </c>
      <c r="S185">
        <v>0.1</v>
      </c>
      <c r="T185" s="6" t="str">
        <f t="shared" si="2"/>
        <v>2010F2106-32135-2</v>
      </c>
    </row>
    <row r="186" spans="2:20" x14ac:dyDescent="0.35">
      <c r="B186">
        <v>2011</v>
      </c>
      <c r="C186">
        <v>2011</v>
      </c>
      <c r="D186" s="1" t="s">
        <v>57</v>
      </c>
      <c r="E186" s="1" t="s">
        <v>56</v>
      </c>
      <c r="F186" s="1" t="s">
        <v>49</v>
      </c>
      <c r="G186" s="1" t="s">
        <v>48</v>
      </c>
      <c r="H186" s="1" t="s">
        <v>157</v>
      </c>
      <c r="I186" s="1" t="s">
        <v>156</v>
      </c>
      <c r="J186">
        <v>477</v>
      </c>
      <c r="K186">
        <v>22929785</v>
      </c>
      <c r="L186">
        <v>2.1</v>
      </c>
      <c r="M186">
        <v>1.9</v>
      </c>
      <c r="N186">
        <v>2.2999999999999998</v>
      </c>
      <c r="O186">
        <v>0.1</v>
      </c>
      <c r="P186">
        <v>2.2000000000000002</v>
      </c>
      <c r="Q186">
        <v>2</v>
      </c>
      <c r="R186">
        <v>2.4</v>
      </c>
      <c r="S186">
        <v>0.1</v>
      </c>
      <c r="T186" s="6" t="str">
        <f t="shared" si="2"/>
        <v>2011F2106-32135-2</v>
      </c>
    </row>
    <row r="187" spans="2:20" x14ac:dyDescent="0.35">
      <c r="B187">
        <v>2012</v>
      </c>
      <c r="C187">
        <v>2012</v>
      </c>
      <c r="D187" s="1" t="s">
        <v>57</v>
      </c>
      <c r="E187" s="1" t="s">
        <v>56</v>
      </c>
      <c r="F187" s="1" t="s">
        <v>49</v>
      </c>
      <c r="G187" s="1" t="s">
        <v>48</v>
      </c>
      <c r="H187" s="1" t="s">
        <v>157</v>
      </c>
      <c r="I187" s="1" t="s">
        <v>156</v>
      </c>
      <c r="J187">
        <v>525</v>
      </c>
      <c r="K187">
        <v>23361732</v>
      </c>
      <c r="L187">
        <v>2.2000000000000002</v>
      </c>
      <c r="M187">
        <v>2.1</v>
      </c>
      <c r="N187">
        <v>2.4</v>
      </c>
      <c r="O187">
        <v>0.1</v>
      </c>
      <c r="P187">
        <v>2.4</v>
      </c>
      <c r="Q187">
        <v>2.2000000000000002</v>
      </c>
      <c r="R187">
        <v>2.6</v>
      </c>
      <c r="S187">
        <v>0.1</v>
      </c>
      <c r="T187" s="6" t="str">
        <f t="shared" si="2"/>
        <v>2012F2106-32135-2</v>
      </c>
    </row>
    <row r="188" spans="2:20" x14ac:dyDescent="0.35">
      <c r="B188">
        <v>2013</v>
      </c>
      <c r="C188">
        <v>2013</v>
      </c>
      <c r="D188" s="1" t="s">
        <v>57</v>
      </c>
      <c r="E188" s="1" t="s">
        <v>56</v>
      </c>
      <c r="F188" s="1" t="s">
        <v>49</v>
      </c>
      <c r="G188" s="1" t="s">
        <v>48</v>
      </c>
      <c r="H188" s="1" t="s">
        <v>157</v>
      </c>
      <c r="I188" s="1" t="s">
        <v>156</v>
      </c>
      <c r="J188">
        <v>552</v>
      </c>
      <c r="K188">
        <v>23803630</v>
      </c>
      <c r="L188">
        <v>2.2999999999999998</v>
      </c>
      <c r="M188">
        <v>2.1</v>
      </c>
      <c r="N188">
        <v>2.5</v>
      </c>
      <c r="O188">
        <v>0.1</v>
      </c>
      <c r="P188">
        <v>2.4</v>
      </c>
      <c r="Q188">
        <v>2.2000000000000002</v>
      </c>
      <c r="R188">
        <v>2.6</v>
      </c>
      <c r="S188">
        <v>0.1</v>
      </c>
      <c r="T188" s="6" t="str">
        <f t="shared" si="2"/>
        <v>2013F2106-32135-2</v>
      </c>
    </row>
    <row r="189" spans="2:20" x14ac:dyDescent="0.35">
      <c r="B189">
        <v>2014</v>
      </c>
      <c r="C189">
        <v>2014</v>
      </c>
      <c r="D189" s="1" t="s">
        <v>57</v>
      </c>
      <c r="E189" s="1" t="s">
        <v>56</v>
      </c>
      <c r="F189" s="1" t="s">
        <v>49</v>
      </c>
      <c r="G189" s="1" t="s">
        <v>48</v>
      </c>
      <c r="H189" s="1" t="s">
        <v>157</v>
      </c>
      <c r="I189" s="1" t="s">
        <v>156</v>
      </c>
      <c r="J189">
        <v>635</v>
      </c>
      <c r="K189">
        <v>24481252</v>
      </c>
      <c r="L189">
        <v>2.6</v>
      </c>
      <c r="M189">
        <v>2.4</v>
      </c>
      <c r="N189">
        <v>2.8</v>
      </c>
      <c r="O189">
        <v>0.1</v>
      </c>
      <c r="P189">
        <v>2.7</v>
      </c>
      <c r="Q189">
        <v>2.5</v>
      </c>
      <c r="R189">
        <v>2.9</v>
      </c>
      <c r="S189">
        <v>0.1</v>
      </c>
      <c r="T189" s="6" t="str">
        <f t="shared" si="2"/>
        <v>2014F2106-32135-2</v>
      </c>
    </row>
    <row r="190" spans="2:20" x14ac:dyDescent="0.35">
      <c r="B190">
        <v>2015</v>
      </c>
      <c r="C190">
        <v>2015</v>
      </c>
      <c r="D190" s="1" t="s">
        <v>57</v>
      </c>
      <c r="E190" s="1" t="s">
        <v>56</v>
      </c>
      <c r="F190" s="1" t="s">
        <v>49</v>
      </c>
      <c r="G190" s="1" t="s">
        <v>48</v>
      </c>
      <c r="H190" s="1" t="s">
        <v>157</v>
      </c>
      <c r="I190" s="1" t="s">
        <v>156</v>
      </c>
      <c r="J190">
        <v>681</v>
      </c>
      <c r="K190">
        <v>25024970</v>
      </c>
      <c r="L190">
        <v>2.7</v>
      </c>
      <c r="M190">
        <v>2.5</v>
      </c>
      <c r="N190">
        <v>2.9</v>
      </c>
      <c r="O190">
        <v>0.1</v>
      </c>
      <c r="P190">
        <v>2.8</v>
      </c>
      <c r="Q190">
        <v>2.6</v>
      </c>
      <c r="R190">
        <v>3</v>
      </c>
      <c r="S190">
        <v>0.1</v>
      </c>
      <c r="T190" s="6" t="str">
        <f t="shared" si="2"/>
        <v>2015F2106-32135-2</v>
      </c>
    </row>
    <row r="191" spans="2:20" x14ac:dyDescent="0.35">
      <c r="B191">
        <v>2016</v>
      </c>
      <c r="C191">
        <v>2016</v>
      </c>
      <c r="D191" s="1" t="s">
        <v>57</v>
      </c>
      <c r="E191" s="1" t="s">
        <v>56</v>
      </c>
      <c r="F191" s="1" t="s">
        <v>49</v>
      </c>
      <c r="G191" s="1" t="s">
        <v>48</v>
      </c>
      <c r="H191" s="1" t="s">
        <v>157</v>
      </c>
      <c r="I191" s="1" t="s">
        <v>156</v>
      </c>
      <c r="J191">
        <v>688</v>
      </c>
      <c r="K191">
        <v>25423468</v>
      </c>
      <c r="L191">
        <v>2.7</v>
      </c>
      <c r="M191">
        <v>2.5</v>
      </c>
      <c r="N191">
        <v>2.9</v>
      </c>
      <c r="O191">
        <v>0.1</v>
      </c>
      <c r="P191">
        <v>2.8</v>
      </c>
      <c r="Q191">
        <v>2.5</v>
      </c>
      <c r="R191">
        <v>3</v>
      </c>
      <c r="S191">
        <v>0.1</v>
      </c>
      <c r="T191" s="6" t="str">
        <f t="shared" si="2"/>
        <v>2016F2106-32135-2</v>
      </c>
    </row>
    <row r="192" spans="2:20" x14ac:dyDescent="0.35">
      <c r="B192">
        <v>2017</v>
      </c>
      <c r="C192">
        <v>2017</v>
      </c>
      <c r="D192" s="1" t="s">
        <v>57</v>
      </c>
      <c r="E192" s="1" t="s">
        <v>56</v>
      </c>
      <c r="F192" s="1" t="s">
        <v>49</v>
      </c>
      <c r="G192" s="1" t="s">
        <v>48</v>
      </c>
      <c r="H192" s="1" t="s">
        <v>157</v>
      </c>
      <c r="I192" s="1" t="s">
        <v>156</v>
      </c>
      <c r="J192">
        <v>727</v>
      </c>
      <c r="K192">
        <v>26056233</v>
      </c>
      <c r="L192">
        <v>2.8</v>
      </c>
      <c r="M192">
        <v>2.6</v>
      </c>
      <c r="N192">
        <v>3</v>
      </c>
      <c r="O192">
        <v>0.1</v>
      </c>
      <c r="P192">
        <v>2.8</v>
      </c>
      <c r="Q192">
        <v>2.6</v>
      </c>
      <c r="R192">
        <v>3</v>
      </c>
      <c r="S192">
        <v>0.1</v>
      </c>
      <c r="T192" s="6" t="str">
        <f t="shared" si="2"/>
        <v>2017F2106-32135-2</v>
      </c>
    </row>
    <row r="193" spans="2:20" x14ac:dyDescent="0.35">
      <c r="B193">
        <v>2018</v>
      </c>
      <c r="C193">
        <v>2018</v>
      </c>
      <c r="D193" s="1" t="s">
        <v>57</v>
      </c>
      <c r="E193" s="1" t="s">
        <v>56</v>
      </c>
      <c r="F193" s="1" t="s">
        <v>49</v>
      </c>
      <c r="G193" s="1" t="s">
        <v>48</v>
      </c>
      <c r="H193" s="1" t="s">
        <v>157</v>
      </c>
      <c r="I193" s="1" t="s">
        <v>156</v>
      </c>
      <c r="J193">
        <v>803</v>
      </c>
      <c r="K193">
        <v>26465006</v>
      </c>
      <c r="L193">
        <v>3</v>
      </c>
      <c r="M193">
        <v>2.8</v>
      </c>
      <c r="N193">
        <v>3.2</v>
      </c>
      <c r="O193">
        <v>0.1</v>
      </c>
      <c r="P193">
        <v>3</v>
      </c>
      <c r="Q193">
        <v>2.8</v>
      </c>
      <c r="R193">
        <v>3.3</v>
      </c>
      <c r="S193">
        <v>0.1</v>
      </c>
      <c r="T193" s="6" t="str">
        <f t="shared" si="2"/>
        <v>2018F2106-32135-2</v>
      </c>
    </row>
    <row r="194" spans="2:20" x14ac:dyDescent="0.35">
      <c r="B194">
        <v>2019</v>
      </c>
      <c r="C194">
        <v>2019</v>
      </c>
      <c r="D194" s="1" t="s">
        <v>57</v>
      </c>
      <c r="E194" s="1" t="s">
        <v>56</v>
      </c>
      <c r="F194" s="1" t="s">
        <v>49</v>
      </c>
      <c r="G194" s="1" t="s">
        <v>48</v>
      </c>
      <c r="H194" s="1" t="s">
        <v>157</v>
      </c>
      <c r="I194" s="1" t="s">
        <v>156</v>
      </c>
      <c r="J194">
        <v>845</v>
      </c>
      <c r="K194">
        <v>26797742</v>
      </c>
      <c r="L194">
        <v>3.2</v>
      </c>
      <c r="M194">
        <v>2.9</v>
      </c>
      <c r="N194">
        <v>3.4</v>
      </c>
      <c r="O194">
        <v>0.1</v>
      </c>
      <c r="P194">
        <v>3.1</v>
      </c>
      <c r="Q194">
        <v>2.9</v>
      </c>
      <c r="R194">
        <v>3.4</v>
      </c>
      <c r="S194">
        <v>0.1</v>
      </c>
      <c r="T194" s="6" t="str">
        <f t="shared" si="2"/>
        <v>2019F2106-32135-2</v>
      </c>
    </row>
    <row r="195" spans="2:20" x14ac:dyDescent="0.35">
      <c r="B195">
        <v>2020</v>
      </c>
      <c r="C195">
        <v>2020</v>
      </c>
      <c r="D195" s="1" t="s">
        <v>57</v>
      </c>
      <c r="E195" s="1" t="s">
        <v>56</v>
      </c>
      <c r="F195" s="1" t="s">
        <v>49</v>
      </c>
      <c r="G195" s="1" t="s">
        <v>48</v>
      </c>
      <c r="H195" s="1" t="s">
        <v>157</v>
      </c>
      <c r="I195" s="1" t="s">
        <v>156</v>
      </c>
      <c r="J195">
        <v>816</v>
      </c>
      <c r="K195">
        <v>26996305</v>
      </c>
      <c r="L195">
        <v>3</v>
      </c>
      <c r="M195">
        <v>2.8</v>
      </c>
      <c r="N195">
        <v>3.2</v>
      </c>
      <c r="O195">
        <v>0.1</v>
      </c>
      <c r="P195">
        <v>3</v>
      </c>
      <c r="Q195">
        <v>2.8</v>
      </c>
      <c r="R195">
        <v>3.2</v>
      </c>
      <c r="S195">
        <v>0.1</v>
      </c>
      <c r="T195" s="6" t="str">
        <f t="shared" ref="T195:T258" si="3">C195&amp;E195&amp;G195&amp;I195</f>
        <v>2020F2106-32135-2</v>
      </c>
    </row>
    <row r="196" spans="2:20" x14ac:dyDescent="0.35">
      <c r="B196">
        <v>1999</v>
      </c>
      <c r="C196">
        <v>1999</v>
      </c>
      <c r="D196" s="1" t="s">
        <v>57</v>
      </c>
      <c r="E196" s="1" t="s">
        <v>56</v>
      </c>
      <c r="F196" s="1" t="s">
        <v>49</v>
      </c>
      <c r="G196" s="1" t="s">
        <v>48</v>
      </c>
      <c r="H196" s="1" t="s">
        <v>155</v>
      </c>
      <c r="I196" s="1" t="s">
        <v>154</v>
      </c>
      <c r="J196">
        <v>4914</v>
      </c>
      <c r="K196">
        <v>100698584</v>
      </c>
      <c r="L196">
        <v>4.9000000000000004</v>
      </c>
      <c r="M196">
        <v>4.7</v>
      </c>
      <c r="N196">
        <v>5</v>
      </c>
      <c r="O196">
        <v>0.1</v>
      </c>
      <c r="P196">
        <v>4.7</v>
      </c>
      <c r="Q196">
        <v>4.5999999999999996</v>
      </c>
      <c r="R196">
        <v>4.8</v>
      </c>
      <c r="S196">
        <v>0.1</v>
      </c>
      <c r="T196" s="6" t="str">
        <f t="shared" si="3"/>
        <v>1999F2106-32186-2</v>
      </c>
    </row>
    <row r="197" spans="2:20" x14ac:dyDescent="0.35">
      <c r="B197">
        <v>2000</v>
      </c>
      <c r="C197">
        <v>2000</v>
      </c>
      <c r="D197" s="1" t="s">
        <v>57</v>
      </c>
      <c r="E197" s="1" t="s">
        <v>56</v>
      </c>
      <c r="F197" s="1" t="s">
        <v>49</v>
      </c>
      <c r="G197" s="1" t="s">
        <v>48</v>
      </c>
      <c r="H197" s="1" t="s">
        <v>155</v>
      </c>
      <c r="I197" s="1" t="s">
        <v>154</v>
      </c>
      <c r="J197">
        <v>4905</v>
      </c>
      <c r="K197">
        <v>100773935</v>
      </c>
      <c r="L197">
        <v>4.9000000000000004</v>
      </c>
      <c r="M197">
        <v>4.7</v>
      </c>
      <c r="N197">
        <v>5</v>
      </c>
      <c r="O197">
        <v>0.1</v>
      </c>
      <c r="P197">
        <v>4.7</v>
      </c>
      <c r="Q197">
        <v>4.5</v>
      </c>
      <c r="R197">
        <v>4.8</v>
      </c>
      <c r="S197">
        <v>0.1</v>
      </c>
      <c r="T197" s="6" t="str">
        <f t="shared" si="3"/>
        <v>2000F2106-32186-2</v>
      </c>
    </row>
    <row r="198" spans="2:20" x14ac:dyDescent="0.35">
      <c r="B198">
        <v>2001</v>
      </c>
      <c r="C198">
        <v>2001</v>
      </c>
      <c r="D198" s="1" t="s">
        <v>57</v>
      </c>
      <c r="E198" s="1" t="s">
        <v>56</v>
      </c>
      <c r="F198" s="1" t="s">
        <v>49</v>
      </c>
      <c r="G198" s="1" t="s">
        <v>48</v>
      </c>
      <c r="H198" s="1" t="s">
        <v>155</v>
      </c>
      <c r="I198" s="1" t="s">
        <v>154</v>
      </c>
      <c r="J198">
        <v>5103</v>
      </c>
      <c r="K198">
        <v>100952397</v>
      </c>
      <c r="L198">
        <v>5.0999999999999996</v>
      </c>
      <c r="M198">
        <v>4.9000000000000004</v>
      </c>
      <c r="N198">
        <v>5.2</v>
      </c>
      <c r="O198">
        <v>0.1</v>
      </c>
      <c r="P198">
        <v>4.8</v>
      </c>
      <c r="Q198">
        <v>4.7</v>
      </c>
      <c r="R198">
        <v>5</v>
      </c>
      <c r="S198">
        <v>0.1</v>
      </c>
      <c r="T198" s="6" t="str">
        <f t="shared" si="3"/>
        <v>2001F2106-32186-2</v>
      </c>
    </row>
    <row r="199" spans="2:20" x14ac:dyDescent="0.35">
      <c r="B199">
        <v>2002</v>
      </c>
      <c r="C199">
        <v>2002</v>
      </c>
      <c r="D199" s="1" t="s">
        <v>57</v>
      </c>
      <c r="E199" s="1" t="s">
        <v>56</v>
      </c>
      <c r="F199" s="1" t="s">
        <v>49</v>
      </c>
      <c r="G199" s="1" t="s">
        <v>48</v>
      </c>
      <c r="H199" s="1" t="s">
        <v>155</v>
      </c>
      <c r="I199" s="1" t="s">
        <v>154</v>
      </c>
      <c r="J199">
        <v>5368</v>
      </c>
      <c r="K199">
        <v>101042357</v>
      </c>
      <c r="L199">
        <v>5.3</v>
      </c>
      <c r="M199">
        <v>5.2</v>
      </c>
      <c r="N199">
        <v>5.5</v>
      </c>
      <c r="O199">
        <v>0.1</v>
      </c>
      <c r="P199">
        <v>5.0999999999999996</v>
      </c>
      <c r="Q199">
        <v>5</v>
      </c>
      <c r="R199">
        <v>5.2</v>
      </c>
      <c r="S199">
        <v>0.1</v>
      </c>
      <c r="T199" s="6" t="str">
        <f t="shared" si="3"/>
        <v>2002F2106-32186-2</v>
      </c>
    </row>
    <row r="200" spans="2:20" x14ac:dyDescent="0.35">
      <c r="B200">
        <v>2003</v>
      </c>
      <c r="C200">
        <v>2003</v>
      </c>
      <c r="D200" s="1" t="s">
        <v>57</v>
      </c>
      <c r="E200" s="1" t="s">
        <v>56</v>
      </c>
      <c r="F200" s="1" t="s">
        <v>49</v>
      </c>
      <c r="G200" s="1" t="s">
        <v>48</v>
      </c>
      <c r="H200" s="1" t="s">
        <v>155</v>
      </c>
      <c r="I200" s="1" t="s">
        <v>154</v>
      </c>
      <c r="J200">
        <v>5349</v>
      </c>
      <c r="K200">
        <v>101129692</v>
      </c>
      <c r="L200">
        <v>5.3</v>
      </c>
      <c r="M200">
        <v>5.0999999999999996</v>
      </c>
      <c r="N200">
        <v>5.4</v>
      </c>
      <c r="O200">
        <v>0.1</v>
      </c>
      <c r="P200">
        <v>5.0999999999999996</v>
      </c>
      <c r="Q200">
        <v>4.9000000000000004</v>
      </c>
      <c r="R200">
        <v>5.2</v>
      </c>
      <c r="S200">
        <v>0.1</v>
      </c>
      <c r="T200" s="6" t="str">
        <f t="shared" si="3"/>
        <v>2003F2106-32186-2</v>
      </c>
    </row>
    <row r="201" spans="2:20" x14ac:dyDescent="0.35">
      <c r="B201">
        <v>2004</v>
      </c>
      <c r="C201">
        <v>2004</v>
      </c>
      <c r="D201" s="1" t="s">
        <v>57</v>
      </c>
      <c r="E201" s="1" t="s">
        <v>56</v>
      </c>
      <c r="F201" s="1" t="s">
        <v>49</v>
      </c>
      <c r="G201" s="1" t="s">
        <v>48</v>
      </c>
      <c r="H201" s="1" t="s">
        <v>155</v>
      </c>
      <c r="I201" s="1" t="s">
        <v>154</v>
      </c>
      <c r="J201">
        <v>5787</v>
      </c>
      <c r="K201">
        <v>101220900</v>
      </c>
      <c r="L201">
        <v>5.7</v>
      </c>
      <c r="M201">
        <v>5.6</v>
      </c>
      <c r="N201">
        <v>5.9</v>
      </c>
      <c r="O201">
        <v>0.1</v>
      </c>
      <c r="P201">
        <v>5.5</v>
      </c>
      <c r="Q201">
        <v>5.3</v>
      </c>
      <c r="R201">
        <v>5.6</v>
      </c>
      <c r="S201">
        <v>0.1</v>
      </c>
      <c r="T201" s="6" t="str">
        <f t="shared" si="3"/>
        <v>2004F2106-32186-2</v>
      </c>
    </row>
    <row r="202" spans="2:20" x14ac:dyDescent="0.35">
      <c r="B202">
        <v>2005</v>
      </c>
      <c r="C202">
        <v>2005</v>
      </c>
      <c r="D202" s="1" t="s">
        <v>57</v>
      </c>
      <c r="E202" s="1" t="s">
        <v>56</v>
      </c>
      <c r="F202" s="1" t="s">
        <v>49</v>
      </c>
      <c r="G202" s="1" t="s">
        <v>48</v>
      </c>
      <c r="H202" s="1" t="s">
        <v>155</v>
      </c>
      <c r="I202" s="1" t="s">
        <v>154</v>
      </c>
      <c r="J202">
        <v>5700</v>
      </c>
      <c r="K202">
        <v>101304484</v>
      </c>
      <c r="L202">
        <v>5.6</v>
      </c>
      <c r="M202">
        <v>5.5</v>
      </c>
      <c r="N202">
        <v>5.8</v>
      </c>
      <c r="O202">
        <v>0.1</v>
      </c>
      <c r="P202">
        <v>5.3</v>
      </c>
      <c r="Q202">
        <v>5.2</v>
      </c>
      <c r="R202">
        <v>5.5</v>
      </c>
      <c r="S202">
        <v>0.1</v>
      </c>
      <c r="T202" s="6" t="str">
        <f t="shared" si="3"/>
        <v>2005F2106-32186-2</v>
      </c>
    </row>
    <row r="203" spans="2:20" x14ac:dyDescent="0.35">
      <c r="B203">
        <v>2006</v>
      </c>
      <c r="C203">
        <v>2006</v>
      </c>
      <c r="D203" s="1" t="s">
        <v>57</v>
      </c>
      <c r="E203" s="1" t="s">
        <v>56</v>
      </c>
      <c r="F203" s="1" t="s">
        <v>49</v>
      </c>
      <c r="G203" s="1" t="s">
        <v>48</v>
      </c>
      <c r="H203" s="1" t="s">
        <v>155</v>
      </c>
      <c r="I203" s="1" t="s">
        <v>154</v>
      </c>
      <c r="J203">
        <v>6000</v>
      </c>
      <c r="K203">
        <v>101410496</v>
      </c>
      <c r="L203">
        <v>5.9</v>
      </c>
      <c r="M203">
        <v>5.8</v>
      </c>
      <c r="N203">
        <v>6.1</v>
      </c>
      <c r="O203">
        <v>0.1</v>
      </c>
      <c r="P203">
        <v>5.6</v>
      </c>
      <c r="Q203">
        <v>5.4</v>
      </c>
      <c r="R203">
        <v>5.7</v>
      </c>
      <c r="S203">
        <v>0.1</v>
      </c>
      <c r="T203" s="6" t="str">
        <f t="shared" si="3"/>
        <v>2006F2106-32186-2</v>
      </c>
    </row>
    <row r="204" spans="2:20" x14ac:dyDescent="0.35">
      <c r="B204">
        <v>2007</v>
      </c>
      <c r="C204">
        <v>2007</v>
      </c>
      <c r="D204" s="1" t="s">
        <v>57</v>
      </c>
      <c r="E204" s="1" t="s">
        <v>56</v>
      </c>
      <c r="F204" s="1" t="s">
        <v>49</v>
      </c>
      <c r="G204" s="1" t="s">
        <v>48</v>
      </c>
      <c r="H204" s="1" t="s">
        <v>155</v>
      </c>
      <c r="I204" s="1" t="s">
        <v>154</v>
      </c>
      <c r="J204">
        <v>6237</v>
      </c>
      <c r="K204">
        <v>101520150</v>
      </c>
      <c r="L204">
        <v>6.1</v>
      </c>
      <c r="M204">
        <v>6</v>
      </c>
      <c r="N204">
        <v>6.3</v>
      </c>
      <c r="O204">
        <v>0.1</v>
      </c>
      <c r="P204">
        <v>5.8</v>
      </c>
      <c r="Q204">
        <v>5.7</v>
      </c>
      <c r="R204">
        <v>5.9</v>
      </c>
      <c r="S204">
        <v>0.1</v>
      </c>
      <c r="T204" s="6" t="str">
        <f t="shared" si="3"/>
        <v>2007F2106-32186-2</v>
      </c>
    </row>
    <row r="205" spans="2:20" x14ac:dyDescent="0.35">
      <c r="B205">
        <v>2008</v>
      </c>
      <c r="C205">
        <v>2008</v>
      </c>
      <c r="D205" s="1" t="s">
        <v>57</v>
      </c>
      <c r="E205" s="1" t="s">
        <v>56</v>
      </c>
      <c r="F205" s="1" t="s">
        <v>49</v>
      </c>
      <c r="G205" s="1" t="s">
        <v>48</v>
      </c>
      <c r="H205" s="1" t="s">
        <v>155</v>
      </c>
      <c r="I205" s="1" t="s">
        <v>154</v>
      </c>
      <c r="J205">
        <v>6446</v>
      </c>
      <c r="K205">
        <v>101626674</v>
      </c>
      <c r="L205">
        <v>6.3</v>
      </c>
      <c r="M205">
        <v>6.2</v>
      </c>
      <c r="N205">
        <v>6.5</v>
      </c>
      <c r="O205">
        <v>0.1</v>
      </c>
      <c r="P205">
        <v>6</v>
      </c>
      <c r="Q205">
        <v>5.9</v>
      </c>
      <c r="R205">
        <v>6.2</v>
      </c>
      <c r="S205">
        <v>0.1</v>
      </c>
      <c r="T205" s="6" t="str">
        <f t="shared" si="3"/>
        <v>2008F2106-32186-2</v>
      </c>
    </row>
    <row r="206" spans="2:20" x14ac:dyDescent="0.35">
      <c r="B206">
        <v>2009</v>
      </c>
      <c r="C206">
        <v>2009</v>
      </c>
      <c r="D206" s="1" t="s">
        <v>57</v>
      </c>
      <c r="E206" s="1" t="s">
        <v>56</v>
      </c>
      <c r="F206" s="1" t="s">
        <v>49</v>
      </c>
      <c r="G206" s="1" t="s">
        <v>48</v>
      </c>
      <c r="H206" s="1" t="s">
        <v>155</v>
      </c>
      <c r="I206" s="1" t="s">
        <v>154</v>
      </c>
      <c r="J206">
        <v>6565</v>
      </c>
      <c r="K206">
        <v>101700012</v>
      </c>
      <c r="L206">
        <v>6.5</v>
      </c>
      <c r="M206">
        <v>6.3</v>
      </c>
      <c r="N206">
        <v>6.6</v>
      </c>
      <c r="O206">
        <v>0.1</v>
      </c>
      <c r="P206">
        <v>6.1</v>
      </c>
      <c r="Q206">
        <v>5.9</v>
      </c>
      <c r="R206">
        <v>6.2</v>
      </c>
      <c r="S206">
        <v>0.1</v>
      </c>
      <c r="T206" s="6" t="str">
        <f t="shared" si="3"/>
        <v>2009F2106-32186-2</v>
      </c>
    </row>
    <row r="207" spans="2:20" x14ac:dyDescent="0.35">
      <c r="B207">
        <v>2010</v>
      </c>
      <c r="C207">
        <v>2010</v>
      </c>
      <c r="D207" s="1" t="s">
        <v>57</v>
      </c>
      <c r="E207" s="1" t="s">
        <v>56</v>
      </c>
      <c r="F207" s="1" t="s">
        <v>49</v>
      </c>
      <c r="G207" s="1" t="s">
        <v>48</v>
      </c>
      <c r="H207" s="1" t="s">
        <v>155</v>
      </c>
      <c r="I207" s="1" t="s">
        <v>154</v>
      </c>
      <c r="J207">
        <v>6772</v>
      </c>
      <c r="K207">
        <v>101740930</v>
      </c>
      <c r="L207">
        <v>6.7</v>
      </c>
      <c r="M207">
        <v>6.5</v>
      </c>
      <c r="N207">
        <v>6.8</v>
      </c>
      <c r="O207">
        <v>0.1</v>
      </c>
      <c r="P207">
        <v>6.2</v>
      </c>
      <c r="Q207">
        <v>6.1</v>
      </c>
      <c r="R207">
        <v>6.4</v>
      </c>
      <c r="S207">
        <v>0.1</v>
      </c>
      <c r="T207" s="6" t="str">
        <f t="shared" si="3"/>
        <v>2010F2106-32186-2</v>
      </c>
    </row>
    <row r="208" spans="2:20" x14ac:dyDescent="0.35">
      <c r="B208">
        <v>2011</v>
      </c>
      <c r="C208">
        <v>2011</v>
      </c>
      <c r="D208" s="1" t="s">
        <v>57</v>
      </c>
      <c r="E208" s="1" t="s">
        <v>56</v>
      </c>
      <c r="F208" s="1" t="s">
        <v>49</v>
      </c>
      <c r="G208" s="1" t="s">
        <v>48</v>
      </c>
      <c r="H208" s="1" t="s">
        <v>155</v>
      </c>
      <c r="I208" s="1" t="s">
        <v>154</v>
      </c>
      <c r="J208">
        <v>7173</v>
      </c>
      <c r="K208">
        <v>101843411</v>
      </c>
      <c r="L208">
        <v>7</v>
      </c>
      <c r="M208">
        <v>6.9</v>
      </c>
      <c r="N208">
        <v>7.2</v>
      </c>
      <c r="O208">
        <v>0.1</v>
      </c>
      <c r="P208">
        <v>6.7</v>
      </c>
      <c r="Q208">
        <v>6.5</v>
      </c>
      <c r="R208">
        <v>6.8</v>
      </c>
      <c r="S208">
        <v>0.1</v>
      </c>
      <c r="T208" s="6" t="str">
        <f t="shared" si="3"/>
        <v>2011F2106-32186-2</v>
      </c>
    </row>
    <row r="209" spans="2:20" x14ac:dyDescent="0.35">
      <c r="B209">
        <v>2012</v>
      </c>
      <c r="C209">
        <v>2012</v>
      </c>
      <c r="D209" s="1" t="s">
        <v>57</v>
      </c>
      <c r="E209" s="1" t="s">
        <v>56</v>
      </c>
      <c r="F209" s="1" t="s">
        <v>49</v>
      </c>
      <c r="G209" s="1" t="s">
        <v>48</v>
      </c>
      <c r="H209" s="1" t="s">
        <v>155</v>
      </c>
      <c r="I209" s="1" t="s">
        <v>154</v>
      </c>
      <c r="J209">
        <v>7371</v>
      </c>
      <c r="K209">
        <v>101925742</v>
      </c>
      <c r="L209">
        <v>7.2</v>
      </c>
      <c r="M209">
        <v>7.1</v>
      </c>
      <c r="N209">
        <v>7.4</v>
      </c>
      <c r="O209">
        <v>0.1</v>
      </c>
      <c r="P209">
        <v>6.9</v>
      </c>
      <c r="Q209">
        <v>6.7</v>
      </c>
      <c r="R209">
        <v>7</v>
      </c>
      <c r="S209">
        <v>0.1</v>
      </c>
      <c r="T209" s="6" t="str">
        <f t="shared" si="3"/>
        <v>2012F2106-32186-2</v>
      </c>
    </row>
    <row r="210" spans="2:20" x14ac:dyDescent="0.35">
      <c r="B210">
        <v>2013</v>
      </c>
      <c r="C210">
        <v>2013</v>
      </c>
      <c r="D210" s="1" t="s">
        <v>57</v>
      </c>
      <c r="E210" s="1" t="s">
        <v>56</v>
      </c>
      <c r="F210" s="1" t="s">
        <v>49</v>
      </c>
      <c r="G210" s="1" t="s">
        <v>48</v>
      </c>
      <c r="H210" s="1" t="s">
        <v>155</v>
      </c>
      <c r="I210" s="1" t="s">
        <v>154</v>
      </c>
      <c r="J210">
        <v>7632</v>
      </c>
      <c r="K210">
        <v>101981588</v>
      </c>
      <c r="L210">
        <v>7.5</v>
      </c>
      <c r="M210">
        <v>7.3</v>
      </c>
      <c r="N210">
        <v>7.7</v>
      </c>
      <c r="O210">
        <v>0.1</v>
      </c>
      <c r="P210">
        <v>7.1</v>
      </c>
      <c r="Q210">
        <v>6.9</v>
      </c>
      <c r="R210">
        <v>7.2</v>
      </c>
      <c r="S210">
        <v>0.1</v>
      </c>
      <c r="T210" s="6" t="str">
        <f t="shared" si="3"/>
        <v>2013F2106-32186-2</v>
      </c>
    </row>
    <row r="211" spans="2:20" x14ac:dyDescent="0.35">
      <c r="B211">
        <v>2014</v>
      </c>
      <c r="C211">
        <v>2014</v>
      </c>
      <c r="D211" s="1" t="s">
        <v>57</v>
      </c>
      <c r="E211" s="1" t="s">
        <v>56</v>
      </c>
      <c r="F211" s="1" t="s">
        <v>49</v>
      </c>
      <c r="G211" s="1" t="s">
        <v>48</v>
      </c>
      <c r="H211" s="1" t="s">
        <v>155</v>
      </c>
      <c r="I211" s="1" t="s">
        <v>154</v>
      </c>
      <c r="J211">
        <v>8034</v>
      </c>
      <c r="K211">
        <v>102006574</v>
      </c>
      <c r="L211">
        <v>7.9</v>
      </c>
      <c r="M211">
        <v>7.7</v>
      </c>
      <c r="N211">
        <v>8</v>
      </c>
      <c r="O211">
        <v>0.1</v>
      </c>
      <c r="P211">
        <v>7.5</v>
      </c>
      <c r="Q211">
        <v>7.3</v>
      </c>
      <c r="R211">
        <v>7.7</v>
      </c>
      <c r="S211">
        <v>0.1</v>
      </c>
      <c r="T211" s="6" t="str">
        <f t="shared" si="3"/>
        <v>2014F2106-32186-2</v>
      </c>
    </row>
    <row r="212" spans="2:20" x14ac:dyDescent="0.35">
      <c r="B212">
        <v>2015</v>
      </c>
      <c r="C212">
        <v>2015</v>
      </c>
      <c r="D212" s="1" t="s">
        <v>57</v>
      </c>
      <c r="E212" s="1" t="s">
        <v>56</v>
      </c>
      <c r="F212" s="1" t="s">
        <v>49</v>
      </c>
      <c r="G212" s="1" t="s">
        <v>48</v>
      </c>
      <c r="H212" s="1" t="s">
        <v>155</v>
      </c>
      <c r="I212" s="1" t="s">
        <v>154</v>
      </c>
      <c r="J212">
        <v>8420</v>
      </c>
      <c r="K212">
        <v>102059896</v>
      </c>
      <c r="L212">
        <v>8.3000000000000007</v>
      </c>
      <c r="M212">
        <v>8.1</v>
      </c>
      <c r="N212">
        <v>8.4</v>
      </c>
      <c r="O212">
        <v>0.1</v>
      </c>
      <c r="P212">
        <v>7.8</v>
      </c>
      <c r="Q212">
        <v>7.7</v>
      </c>
      <c r="R212">
        <v>8</v>
      </c>
      <c r="S212">
        <v>0.1</v>
      </c>
      <c r="T212" s="6" t="str">
        <f t="shared" si="3"/>
        <v>2015F2106-32186-2</v>
      </c>
    </row>
    <row r="213" spans="2:20" x14ac:dyDescent="0.35">
      <c r="B213">
        <v>2016</v>
      </c>
      <c r="C213">
        <v>2016</v>
      </c>
      <c r="D213" s="1" t="s">
        <v>57</v>
      </c>
      <c r="E213" s="1" t="s">
        <v>56</v>
      </c>
      <c r="F213" s="1" t="s">
        <v>49</v>
      </c>
      <c r="G213" s="1" t="s">
        <v>48</v>
      </c>
      <c r="H213" s="1" t="s">
        <v>155</v>
      </c>
      <c r="I213" s="1" t="s">
        <v>154</v>
      </c>
      <c r="J213">
        <v>8421</v>
      </c>
      <c r="K213">
        <v>102080754</v>
      </c>
      <c r="L213">
        <v>8.1999999999999993</v>
      </c>
      <c r="M213">
        <v>8.1</v>
      </c>
      <c r="N213">
        <v>8.4</v>
      </c>
      <c r="O213">
        <v>0.1</v>
      </c>
      <c r="P213">
        <v>7.9</v>
      </c>
      <c r="Q213">
        <v>7.7</v>
      </c>
      <c r="R213">
        <v>8.1</v>
      </c>
      <c r="S213">
        <v>0.1</v>
      </c>
      <c r="T213" s="6" t="str">
        <f t="shared" si="3"/>
        <v>2016F2106-32186-2</v>
      </c>
    </row>
    <row r="214" spans="2:20" x14ac:dyDescent="0.35">
      <c r="B214">
        <v>2017</v>
      </c>
      <c r="C214">
        <v>2017</v>
      </c>
      <c r="D214" s="1" t="s">
        <v>57</v>
      </c>
      <c r="E214" s="1" t="s">
        <v>56</v>
      </c>
      <c r="F214" s="1" t="s">
        <v>49</v>
      </c>
      <c r="G214" s="1" t="s">
        <v>48</v>
      </c>
      <c r="H214" s="1" t="s">
        <v>155</v>
      </c>
      <c r="I214" s="1" t="s">
        <v>154</v>
      </c>
      <c r="J214">
        <v>8398</v>
      </c>
      <c r="K214">
        <v>102009336</v>
      </c>
      <c r="L214">
        <v>8.1999999999999993</v>
      </c>
      <c r="M214">
        <v>8.1</v>
      </c>
      <c r="N214">
        <v>8.4</v>
      </c>
      <c r="O214">
        <v>0.1</v>
      </c>
      <c r="P214">
        <v>7.9</v>
      </c>
      <c r="Q214">
        <v>7.7</v>
      </c>
      <c r="R214">
        <v>8.1</v>
      </c>
      <c r="S214">
        <v>0.1</v>
      </c>
      <c r="T214" s="6" t="str">
        <f t="shared" si="3"/>
        <v>2017F2106-32186-2</v>
      </c>
    </row>
    <row r="215" spans="2:20" x14ac:dyDescent="0.35">
      <c r="B215">
        <v>2018</v>
      </c>
      <c r="C215">
        <v>2018</v>
      </c>
      <c r="D215" s="1" t="s">
        <v>57</v>
      </c>
      <c r="E215" s="1" t="s">
        <v>56</v>
      </c>
      <c r="F215" s="1" t="s">
        <v>49</v>
      </c>
      <c r="G215" s="1" t="s">
        <v>48</v>
      </c>
      <c r="H215" s="1" t="s">
        <v>155</v>
      </c>
      <c r="I215" s="1" t="s">
        <v>154</v>
      </c>
      <c r="J215">
        <v>8474</v>
      </c>
      <c r="K215">
        <v>101920022</v>
      </c>
      <c r="L215">
        <v>8.3000000000000007</v>
      </c>
      <c r="M215">
        <v>8.1</v>
      </c>
      <c r="N215">
        <v>8.5</v>
      </c>
      <c r="O215">
        <v>0.1</v>
      </c>
      <c r="P215">
        <v>8</v>
      </c>
      <c r="Q215">
        <v>7.8</v>
      </c>
      <c r="R215">
        <v>8.1</v>
      </c>
      <c r="S215">
        <v>0.1</v>
      </c>
      <c r="T215" s="6" t="str">
        <f t="shared" si="3"/>
        <v>2018F2106-32186-2</v>
      </c>
    </row>
    <row r="216" spans="2:20" x14ac:dyDescent="0.35">
      <c r="B216">
        <v>2019</v>
      </c>
      <c r="C216">
        <v>2019</v>
      </c>
      <c r="D216" s="1" t="s">
        <v>57</v>
      </c>
      <c r="E216" s="1" t="s">
        <v>56</v>
      </c>
      <c r="F216" s="1" t="s">
        <v>49</v>
      </c>
      <c r="G216" s="1" t="s">
        <v>48</v>
      </c>
      <c r="H216" s="1" t="s">
        <v>155</v>
      </c>
      <c r="I216" s="1" t="s">
        <v>154</v>
      </c>
      <c r="J216">
        <v>8106</v>
      </c>
      <c r="K216">
        <v>101826403</v>
      </c>
      <c r="L216">
        <v>8</v>
      </c>
      <c r="M216">
        <v>7.8</v>
      </c>
      <c r="N216">
        <v>8.1</v>
      </c>
      <c r="O216">
        <v>0.1</v>
      </c>
      <c r="P216">
        <v>7.6</v>
      </c>
      <c r="Q216">
        <v>7.5</v>
      </c>
      <c r="R216">
        <v>7.8</v>
      </c>
      <c r="S216">
        <v>0.1</v>
      </c>
      <c r="T216" s="6" t="str">
        <f t="shared" si="3"/>
        <v>2019F2106-32186-2</v>
      </c>
    </row>
    <row r="217" spans="2:20" x14ac:dyDescent="0.35">
      <c r="B217">
        <v>2020</v>
      </c>
      <c r="C217">
        <v>2020</v>
      </c>
      <c r="D217" s="1" t="s">
        <v>57</v>
      </c>
      <c r="E217" s="1" t="s">
        <v>56</v>
      </c>
      <c r="F217" s="1" t="s">
        <v>49</v>
      </c>
      <c r="G217" s="1" t="s">
        <v>48</v>
      </c>
      <c r="H217" s="1" t="s">
        <v>155</v>
      </c>
      <c r="I217" s="1" t="s">
        <v>154</v>
      </c>
      <c r="J217">
        <v>7283</v>
      </c>
      <c r="K217">
        <v>101632584</v>
      </c>
      <c r="L217">
        <v>7.2</v>
      </c>
      <c r="M217">
        <v>7</v>
      </c>
      <c r="N217">
        <v>7.3</v>
      </c>
      <c r="O217">
        <v>0.1</v>
      </c>
      <c r="P217">
        <v>6.9</v>
      </c>
      <c r="Q217">
        <v>6.8</v>
      </c>
      <c r="R217">
        <v>7.1</v>
      </c>
      <c r="S217">
        <v>0.1</v>
      </c>
      <c r="T217" s="6" t="str">
        <f t="shared" si="3"/>
        <v>2020F2106-32186-2</v>
      </c>
    </row>
    <row r="218" spans="2:20" x14ac:dyDescent="0.35">
      <c r="B218">
        <v>1999</v>
      </c>
      <c r="C218">
        <v>1999</v>
      </c>
      <c r="D218" s="1" t="s">
        <v>57</v>
      </c>
      <c r="E218" s="1" t="s">
        <v>56</v>
      </c>
      <c r="F218" s="1" t="s">
        <v>49</v>
      </c>
      <c r="G218" s="1" t="s">
        <v>48</v>
      </c>
      <c r="H218" s="1" t="s">
        <v>153</v>
      </c>
      <c r="I218" s="1" t="s">
        <v>152</v>
      </c>
      <c r="J218">
        <v>25</v>
      </c>
      <c r="K218" t="s">
        <v>151</v>
      </c>
      <c r="L218" t="s">
        <v>151</v>
      </c>
      <c r="M218" t="s">
        <v>151</v>
      </c>
      <c r="N218" t="s">
        <v>151</v>
      </c>
      <c r="O218" t="s">
        <v>151</v>
      </c>
      <c r="P218" t="s">
        <v>151</v>
      </c>
      <c r="Q218" t="s">
        <v>151</v>
      </c>
      <c r="R218" t="s">
        <v>151</v>
      </c>
      <c r="S218" t="s">
        <v>151</v>
      </c>
      <c r="T218" s="6" t="str">
        <f t="shared" si="3"/>
        <v>1999F2106-3NS</v>
      </c>
    </row>
    <row r="219" spans="2:20" x14ac:dyDescent="0.35">
      <c r="B219">
        <v>2000</v>
      </c>
      <c r="C219">
        <v>2000</v>
      </c>
      <c r="D219" s="1" t="s">
        <v>57</v>
      </c>
      <c r="E219" s="1" t="s">
        <v>56</v>
      </c>
      <c r="F219" s="1" t="s">
        <v>49</v>
      </c>
      <c r="G219" s="1" t="s">
        <v>48</v>
      </c>
      <c r="H219" s="1" t="s">
        <v>153</v>
      </c>
      <c r="I219" s="1" t="s">
        <v>152</v>
      </c>
      <c r="J219">
        <v>23</v>
      </c>
      <c r="K219" t="s">
        <v>151</v>
      </c>
      <c r="L219" t="s">
        <v>151</v>
      </c>
      <c r="M219" t="s">
        <v>151</v>
      </c>
      <c r="N219" t="s">
        <v>151</v>
      </c>
      <c r="O219" t="s">
        <v>151</v>
      </c>
      <c r="P219" t="s">
        <v>151</v>
      </c>
      <c r="Q219" t="s">
        <v>151</v>
      </c>
      <c r="R219" t="s">
        <v>151</v>
      </c>
      <c r="S219" t="s">
        <v>151</v>
      </c>
      <c r="T219" s="6" t="str">
        <f t="shared" si="3"/>
        <v>2000F2106-3NS</v>
      </c>
    </row>
    <row r="220" spans="2:20" x14ac:dyDescent="0.35">
      <c r="B220">
        <v>2001</v>
      </c>
      <c r="C220">
        <v>2001</v>
      </c>
      <c r="D220" s="1" t="s">
        <v>57</v>
      </c>
      <c r="E220" s="1" t="s">
        <v>56</v>
      </c>
      <c r="F220" s="1" t="s">
        <v>49</v>
      </c>
      <c r="G220" s="1" t="s">
        <v>48</v>
      </c>
      <c r="H220" s="1" t="s">
        <v>153</v>
      </c>
      <c r="I220" s="1" t="s">
        <v>152</v>
      </c>
      <c r="J220">
        <v>11</v>
      </c>
      <c r="K220" t="s">
        <v>151</v>
      </c>
      <c r="L220" t="s">
        <v>151</v>
      </c>
      <c r="M220" t="s">
        <v>151</v>
      </c>
      <c r="N220" t="s">
        <v>151</v>
      </c>
      <c r="O220" t="s">
        <v>151</v>
      </c>
      <c r="P220" t="s">
        <v>151</v>
      </c>
      <c r="Q220" t="s">
        <v>151</v>
      </c>
      <c r="R220" t="s">
        <v>151</v>
      </c>
      <c r="S220" t="s">
        <v>151</v>
      </c>
      <c r="T220" s="6" t="str">
        <f t="shared" si="3"/>
        <v>2001F2106-3NS</v>
      </c>
    </row>
    <row r="221" spans="2:20" x14ac:dyDescent="0.35">
      <c r="B221">
        <v>2002</v>
      </c>
      <c r="C221">
        <v>2002</v>
      </c>
      <c r="D221" s="1" t="s">
        <v>57</v>
      </c>
      <c r="E221" s="1" t="s">
        <v>56</v>
      </c>
      <c r="F221" s="1" t="s">
        <v>49</v>
      </c>
      <c r="G221" s="1" t="s">
        <v>48</v>
      </c>
      <c r="H221" s="1" t="s">
        <v>153</v>
      </c>
      <c r="I221" s="1" t="s">
        <v>152</v>
      </c>
      <c r="J221">
        <v>21</v>
      </c>
      <c r="K221" t="s">
        <v>151</v>
      </c>
      <c r="L221" t="s">
        <v>151</v>
      </c>
      <c r="M221" t="s">
        <v>151</v>
      </c>
      <c r="N221" t="s">
        <v>151</v>
      </c>
      <c r="O221" t="s">
        <v>151</v>
      </c>
      <c r="P221" t="s">
        <v>151</v>
      </c>
      <c r="Q221" t="s">
        <v>151</v>
      </c>
      <c r="R221" t="s">
        <v>151</v>
      </c>
      <c r="S221" t="s">
        <v>151</v>
      </c>
      <c r="T221" s="6" t="str">
        <f t="shared" si="3"/>
        <v>2002F2106-3NS</v>
      </c>
    </row>
    <row r="222" spans="2:20" x14ac:dyDescent="0.35">
      <c r="B222">
        <v>2003</v>
      </c>
      <c r="C222">
        <v>2003</v>
      </c>
      <c r="D222" s="1" t="s">
        <v>57</v>
      </c>
      <c r="E222" s="1" t="s">
        <v>56</v>
      </c>
      <c r="F222" s="1" t="s">
        <v>49</v>
      </c>
      <c r="G222" s="1" t="s">
        <v>48</v>
      </c>
      <c r="H222" s="1" t="s">
        <v>153</v>
      </c>
      <c r="I222" s="1" t="s">
        <v>152</v>
      </c>
      <c r="J222">
        <v>19</v>
      </c>
      <c r="K222" t="s">
        <v>151</v>
      </c>
      <c r="L222" t="s">
        <v>151</v>
      </c>
      <c r="M222" t="s">
        <v>151</v>
      </c>
      <c r="N222" t="s">
        <v>151</v>
      </c>
      <c r="O222" t="s">
        <v>151</v>
      </c>
      <c r="P222" t="s">
        <v>151</v>
      </c>
      <c r="Q222" t="s">
        <v>151</v>
      </c>
      <c r="R222" t="s">
        <v>151</v>
      </c>
      <c r="S222" t="s">
        <v>151</v>
      </c>
      <c r="T222" s="6" t="str">
        <f t="shared" si="3"/>
        <v>2003F2106-3NS</v>
      </c>
    </row>
    <row r="223" spans="2:20" x14ac:dyDescent="0.35">
      <c r="B223">
        <v>2004</v>
      </c>
      <c r="C223">
        <v>2004</v>
      </c>
      <c r="D223" s="1" t="s">
        <v>57</v>
      </c>
      <c r="E223" s="1" t="s">
        <v>56</v>
      </c>
      <c r="F223" s="1" t="s">
        <v>49</v>
      </c>
      <c r="G223" s="1" t="s">
        <v>48</v>
      </c>
      <c r="H223" s="1" t="s">
        <v>153</v>
      </c>
      <c r="I223" s="1" t="s">
        <v>152</v>
      </c>
      <c r="J223">
        <v>25</v>
      </c>
      <c r="K223" t="s">
        <v>151</v>
      </c>
      <c r="L223" t="s">
        <v>151</v>
      </c>
      <c r="M223" t="s">
        <v>151</v>
      </c>
      <c r="N223" t="s">
        <v>151</v>
      </c>
      <c r="O223" t="s">
        <v>151</v>
      </c>
      <c r="P223" t="s">
        <v>151</v>
      </c>
      <c r="Q223" t="s">
        <v>151</v>
      </c>
      <c r="R223" t="s">
        <v>151</v>
      </c>
      <c r="S223" t="s">
        <v>151</v>
      </c>
      <c r="T223" s="6" t="str">
        <f t="shared" si="3"/>
        <v>2004F2106-3NS</v>
      </c>
    </row>
    <row r="224" spans="2:20" x14ac:dyDescent="0.35">
      <c r="B224">
        <v>2005</v>
      </c>
      <c r="C224">
        <v>2005</v>
      </c>
      <c r="D224" s="1" t="s">
        <v>57</v>
      </c>
      <c r="E224" s="1" t="s">
        <v>56</v>
      </c>
      <c r="F224" s="1" t="s">
        <v>49</v>
      </c>
      <c r="G224" s="1" t="s">
        <v>48</v>
      </c>
      <c r="H224" s="1" t="s">
        <v>153</v>
      </c>
      <c r="I224" s="1" t="s">
        <v>152</v>
      </c>
      <c r="J224">
        <v>15</v>
      </c>
      <c r="K224" t="s">
        <v>151</v>
      </c>
      <c r="L224" t="s">
        <v>151</v>
      </c>
      <c r="M224" t="s">
        <v>151</v>
      </c>
      <c r="N224" t="s">
        <v>151</v>
      </c>
      <c r="O224" t="s">
        <v>151</v>
      </c>
      <c r="P224" t="s">
        <v>151</v>
      </c>
      <c r="Q224" t="s">
        <v>151</v>
      </c>
      <c r="R224" t="s">
        <v>151</v>
      </c>
      <c r="S224" t="s">
        <v>151</v>
      </c>
      <c r="T224" s="6" t="str">
        <f t="shared" si="3"/>
        <v>2005F2106-3NS</v>
      </c>
    </row>
    <row r="225" spans="2:20" x14ac:dyDescent="0.35">
      <c r="B225">
        <v>2006</v>
      </c>
      <c r="C225">
        <v>2006</v>
      </c>
      <c r="D225" s="1" t="s">
        <v>57</v>
      </c>
      <c r="E225" s="1" t="s">
        <v>56</v>
      </c>
      <c r="F225" s="1" t="s">
        <v>49</v>
      </c>
      <c r="G225" s="1" t="s">
        <v>48</v>
      </c>
      <c r="H225" s="1" t="s">
        <v>153</v>
      </c>
      <c r="I225" s="1" t="s">
        <v>152</v>
      </c>
      <c r="J225">
        <v>15</v>
      </c>
      <c r="K225" t="s">
        <v>151</v>
      </c>
      <c r="L225" t="s">
        <v>151</v>
      </c>
      <c r="M225" t="s">
        <v>151</v>
      </c>
      <c r="N225" t="s">
        <v>151</v>
      </c>
      <c r="O225" t="s">
        <v>151</v>
      </c>
      <c r="P225" t="s">
        <v>151</v>
      </c>
      <c r="Q225" t="s">
        <v>151</v>
      </c>
      <c r="R225" t="s">
        <v>151</v>
      </c>
      <c r="S225" t="s">
        <v>151</v>
      </c>
      <c r="T225" s="6" t="str">
        <f t="shared" si="3"/>
        <v>2006F2106-3NS</v>
      </c>
    </row>
    <row r="226" spans="2:20" x14ac:dyDescent="0.35">
      <c r="B226">
        <v>2007</v>
      </c>
      <c r="C226">
        <v>2007</v>
      </c>
      <c r="D226" s="1" t="s">
        <v>57</v>
      </c>
      <c r="E226" s="1" t="s">
        <v>56</v>
      </c>
      <c r="F226" s="1" t="s">
        <v>49</v>
      </c>
      <c r="G226" s="1" t="s">
        <v>48</v>
      </c>
      <c r="H226" s="1" t="s">
        <v>153</v>
      </c>
      <c r="I226" s="1" t="s">
        <v>152</v>
      </c>
      <c r="J226">
        <v>12</v>
      </c>
      <c r="K226" t="s">
        <v>151</v>
      </c>
      <c r="L226" t="s">
        <v>151</v>
      </c>
      <c r="M226" t="s">
        <v>151</v>
      </c>
      <c r="N226" t="s">
        <v>151</v>
      </c>
      <c r="O226" t="s">
        <v>151</v>
      </c>
      <c r="P226" t="s">
        <v>151</v>
      </c>
      <c r="Q226" t="s">
        <v>151</v>
      </c>
      <c r="R226" t="s">
        <v>151</v>
      </c>
      <c r="S226" t="s">
        <v>151</v>
      </c>
      <c r="T226" s="6" t="str">
        <f t="shared" si="3"/>
        <v>2007F2106-3NS</v>
      </c>
    </row>
    <row r="227" spans="2:20" x14ac:dyDescent="0.35">
      <c r="B227">
        <v>2008</v>
      </c>
      <c r="C227">
        <v>2008</v>
      </c>
      <c r="D227" s="1" t="s">
        <v>57</v>
      </c>
      <c r="E227" s="1" t="s">
        <v>56</v>
      </c>
      <c r="F227" s="1" t="s">
        <v>49</v>
      </c>
      <c r="G227" s="1" t="s">
        <v>48</v>
      </c>
      <c r="H227" s="1" t="s">
        <v>153</v>
      </c>
      <c r="I227" s="1" t="s">
        <v>152</v>
      </c>
      <c r="J227">
        <v>21</v>
      </c>
      <c r="K227" t="s">
        <v>151</v>
      </c>
      <c r="L227" t="s">
        <v>151</v>
      </c>
      <c r="M227" t="s">
        <v>151</v>
      </c>
      <c r="N227" t="s">
        <v>151</v>
      </c>
      <c r="O227" t="s">
        <v>151</v>
      </c>
      <c r="P227" t="s">
        <v>151</v>
      </c>
      <c r="Q227" t="s">
        <v>151</v>
      </c>
      <c r="R227" t="s">
        <v>151</v>
      </c>
      <c r="S227" t="s">
        <v>151</v>
      </c>
      <c r="T227" s="6" t="str">
        <f t="shared" si="3"/>
        <v>2008F2106-3NS</v>
      </c>
    </row>
    <row r="228" spans="2:20" x14ac:dyDescent="0.35">
      <c r="B228">
        <v>2009</v>
      </c>
      <c r="C228">
        <v>2009</v>
      </c>
      <c r="D228" s="1" t="s">
        <v>57</v>
      </c>
      <c r="E228" s="1" t="s">
        <v>56</v>
      </c>
      <c r="F228" s="1" t="s">
        <v>49</v>
      </c>
      <c r="G228" s="1" t="s">
        <v>48</v>
      </c>
      <c r="H228" s="1" t="s">
        <v>153</v>
      </c>
      <c r="I228" s="1" t="s">
        <v>152</v>
      </c>
      <c r="J228">
        <v>19</v>
      </c>
      <c r="K228" t="s">
        <v>151</v>
      </c>
      <c r="L228" t="s">
        <v>151</v>
      </c>
      <c r="M228" t="s">
        <v>151</v>
      </c>
      <c r="N228" t="s">
        <v>151</v>
      </c>
      <c r="O228" t="s">
        <v>151</v>
      </c>
      <c r="P228" t="s">
        <v>151</v>
      </c>
      <c r="Q228" t="s">
        <v>151</v>
      </c>
      <c r="R228" t="s">
        <v>151</v>
      </c>
      <c r="S228" t="s">
        <v>151</v>
      </c>
      <c r="T228" s="6" t="str">
        <f t="shared" si="3"/>
        <v>2009F2106-3NS</v>
      </c>
    </row>
    <row r="229" spans="2:20" x14ac:dyDescent="0.35">
      <c r="B229">
        <v>2010</v>
      </c>
      <c r="C229">
        <v>2010</v>
      </c>
      <c r="D229" s="1" t="s">
        <v>57</v>
      </c>
      <c r="E229" s="1" t="s">
        <v>56</v>
      </c>
      <c r="F229" s="1" t="s">
        <v>49</v>
      </c>
      <c r="G229" s="1" t="s">
        <v>48</v>
      </c>
      <c r="H229" s="1" t="s">
        <v>153</v>
      </c>
      <c r="I229" s="1" t="s">
        <v>152</v>
      </c>
      <c r="J229">
        <v>22</v>
      </c>
      <c r="K229" t="s">
        <v>151</v>
      </c>
      <c r="L229" t="s">
        <v>151</v>
      </c>
      <c r="M229" t="s">
        <v>151</v>
      </c>
      <c r="N229" t="s">
        <v>151</v>
      </c>
      <c r="O229" t="s">
        <v>151</v>
      </c>
      <c r="P229" t="s">
        <v>151</v>
      </c>
      <c r="Q229" t="s">
        <v>151</v>
      </c>
      <c r="R229" t="s">
        <v>151</v>
      </c>
      <c r="S229" t="s">
        <v>151</v>
      </c>
      <c r="T229" s="6" t="str">
        <f t="shared" si="3"/>
        <v>2010F2106-3NS</v>
      </c>
    </row>
    <row r="230" spans="2:20" x14ac:dyDescent="0.35">
      <c r="B230">
        <v>2011</v>
      </c>
      <c r="C230">
        <v>2011</v>
      </c>
      <c r="D230" s="1" t="s">
        <v>57</v>
      </c>
      <c r="E230" s="1" t="s">
        <v>56</v>
      </c>
      <c r="F230" s="1" t="s">
        <v>49</v>
      </c>
      <c r="G230" s="1" t="s">
        <v>48</v>
      </c>
      <c r="H230" s="1" t="s">
        <v>153</v>
      </c>
      <c r="I230" s="1" t="s">
        <v>152</v>
      </c>
      <c r="J230">
        <v>22</v>
      </c>
      <c r="K230" t="s">
        <v>151</v>
      </c>
      <c r="L230" t="s">
        <v>151</v>
      </c>
      <c r="M230" t="s">
        <v>151</v>
      </c>
      <c r="N230" t="s">
        <v>151</v>
      </c>
      <c r="O230" t="s">
        <v>151</v>
      </c>
      <c r="P230" t="s">
        <v>151</v>
      </c>
      <c r="Q230" t="s">
        <v>151</v>
      </c>
      <c r="R230" t="s">
        <v>151</v>
      </c>
      <c r="S230" t="s">
        <v>151</v>
      </c>
      <c r="T230" s="6" t="str">
        <f t="shared" si="3"/>
        <v>2011F2106-3NS</v>
      </c>
    </row>
    <row r="231" spans="2:20" x14ac:dyDescent="0.35">
      <c r="B231">
        <v>2012</v>
      </c>
      <c r="C231">
        <v>2012</v>
      </c>
      <c r="D231" s="1" t="s">
        <v>57</v>
      </c>
      <c r="E231" s="1" t="s">
        <v>56</v>
      </c>
      <c r="F231" s="1" t="s">
        <v>49</v>
      </c>
      <c r="G231" s="1" t="s">
        <v>48</v>
      </c>
      <c r="H231" s="1" t="s">
        <v>153</v>
      </c>
      <c r="I231" s="1" t="s">
        <v>152</v>
      </c>
      <c r="J231">
        <v>29</v>
      </c>
      <c r="K231" t="s">
        <v>151</v>
      </c>
      <c r="L231" t="s">
        <v>151</v>
      </c>
      <c r="M231" t="s">
        <v>151</v>
      </c>
      <c r="N231" t="s">
        <v>151</v>
      </c>
      <c r="O231" t="s">
        <v>151</v>
      </c>
      <c r="P231" t="s">
        <v>151</v>
      </c>
      <c r="Q231" t="s">
        <v>151</v>
      </c>
      <c r="R231" t="s">
        <v>151</v>
      </c>
      <c r="S231" t="s">
        <v>151</v>
      </c>
      <c r="T231" s="6" t="str">
        <f t="shared" si="3"/>
        <v>2012F2106-3NS</v>
      </c>
    </row>
    <row r="232" spans="2:20" x14ac:dyDescent="0.35">
      <c r="B232">
        <v>2013</v>
      </c>
      <c r="C232">
        <v>2013</v>
      </c>
      <c r="D232" s="1" t="s">
        <v>57</v>
      </c>
      <c r="E232" s="1" t="s">
        <v>56</v>
      </c>
      <c r="F232" s="1" t="s">
        <v>49</v>
      </c>
      <c r="G232" s="1" t="s">
        <v>48</v>
      </c>
      <c r="H232" s="1" t="s">
        <v>153</v>
      </c>
      <c r="I232" s="1" t="s">
        <v>152</v>
      </c>
      <c r="J232">
        <v>27</v>
      </c>
      <c r="K232" t="s">
        <v>151</v>
      </c>
      <c r="L232" t="s">
        <v>151</v>
      </c>
      <c r="M232" t="s">
        <v>151</v>
      </c>
      <c r="N232" t="s">
        <v>151</v>
      </c>
      <c r="O232" t="s">
        <v>151</v>
      </c>
      <c r="P232" t="s">
        <v>151</v>
      </c>
      <c r="Q232" t="s">
        <v>151</v>
      </c>
      <c r="R232" t="s">
        <v>151</v>
      </c>
      <c r="S232" t="s">
        <v>151</v>
      </c>
      <c r="T232" s="6" t="str">
        <f t="shared" si="3"/>
        <v>2013F2106-3NS</v>
      </c>
    </row>
    <row r="233" spans="2:20" x14ac:dyDescent="0.35">
      <c r="B233">
        <v>2014</v>
      </c>
      <c r="C233">
        <v>2014</v>
      </c>
      <c r="D233" s="1" t="s">
        <v>57</v>
      </c>
      <c r="E233" s="1" t="s">
        <v>56</v>
      </c>
      <c r="F233" s="1" t="s">
        <v>49</v>
      </c>
      <c r="G233" s="1" t="s">
        <v>48</v>
      </c>
      <c r="H233" s="1" t="s">
        <v>153</v>
      </c>
      <c r="I233" s="1" t="s">
        <v>152</v>
      </c>
      <c r="J233">
        <v>39</v>
      </c>
      <c r="K233" t="s">
        <v>151</v>
      </c>
      <c r="L233" t="s">
        <v>151</v>
      </c>
      <c r="M233" t="s">
        <v>151</v>
      </c>
      <c r="N233" t="s">
        <v>151</v>
      </c>
      <c r="O233" t="s">
        <v>151</v>
      </c>
      <c r="P233" t="s">
        <v>151</v>
      </c>
      <c r="Q233" t="s">
        <v>151</v>
      </c>
      <c r="R233" t="s">
        <v>151</v>
      </c>
      <c r="S233" t="s">
        <v>151</v>
      </c>
      <c r="T233" s="6" t="str">
        <f t="shared" si="3"/>
        <v>2014F2106-3NS</v>
      </c>
    </row>
    <row r="234" spans="2:20" x14ac:dyDescent="0.35">
      <c r="B234">
        <v>2015</v>
      </c>
      <c r="C234">
        <v>2015</v>
      </c>
      <c r="D234" s="1" t="s">
        <v>57</v>
      </c>
      <c r="E234" s="1" t="s">
        <v>56</v>
      </c>
      <c r="F234" s="1" t="s">
        <v>49</v>
      </c>
      <c r="G234" s="1" t="s">
        <v>48</v>
      </c>
      <c r="H234" s="1" t="s">
        <v>153</v>
      </c>
      <c r="I234" s="1" t="s">
        <v>152</v>
      </c>
      <c r="J234">
        <v>37</v>
      </c>
      <c r="K234" t="s">
        <v>151</v>
      </c>
      <c r="L234" t="s">
        <v>151</v>
      </c>
      <c r="M234" t="s">
        <v>151</v>
      </c>
      <c r="N234" t="s">
        <v>151</v>
      </c>
      <c r="O234" t="s">
        <v>151</v>
      </c>
      <c r="P234" t="s">
        <v>151</v>
      </c>
      <c r="Q234" t="s">
        <v>151</v>
      </c>
      <c r="R234" t="s">
        <v>151</v>
      </c>
      <c r="S234" t="s">
        <v>151</v>
      </c>
      <c r="T234" s="6" t="str">
        <f t="shared" si="3"/>
        <v>2015F2106-3NS</v>
      </c>
    </row>
    <row r="235" spans="2:20" x14ac:dyDescent="0.35">
      <c r="B235">
        <v>2016</v>
      </c>
      <c r="C235">
        <v>2016</v>
      </c>
      <c r="D235" s="1" t="s">
        <v>57</v>
      </c>
      <c r="E235" s="1" t="s">
        <v>56</v>
      </c>
      <c r="F235" s="1" t="s">
        <v>49</v>
      </c>
      <c r="G235" s="1" t="s">
        <v>48</v>
      </c>
      <c r="H235" s="1" t="s">
        <v>153</v>
      </c>
      <c r="I235" s="1" t="s">
        <v>152</v>
      </c>
      <c r="J235">
        <v>23</v>
      </c>
      <c r="K235" t="s">
        <v>151</v>
      </c>
      <c r="L235" t="s">
        <v>151</v>
      </c>
      <c r="M235" t="s">
        <v>151</v>
      </c>
      <c r="N235" t="s">
        <v>151</v>
      </c>
      <c r="O235" t="s">
        <v>151</v>
      </c>
      <c r="P235" t="s">
        <v>151</v>
      </c>
      <c r="Q235" t="s">
        <v>151</v>
      </c>
      <c r="R235" t="s">
        <v>151</v>
      </c>
      <c r="S235" t="s">
        <v>151</v>
      </c>
      <c r="T235" s="6" t="str">
        <f t="shared" si="3"/>
        <v>2016F2106-3NS</v>
      </c>
    </row>
    <row r="236" spans="2:20" x14ac:dyDescent="0.35">
      <c r="B236">
        <v>2017</v>
      </c>
      <c r="C236">
        <v>2017</v>
      </c>
      <c r="D236" s="1" t="s">
        <v>57</v>
      </c>
      <c r="E236" s="1" t="s">
        <v>56</v>
      </c>
      <c r="F236" s="1" t="s">
        <v>49</v>
      </c>
      <c r="G236" s="1" t="s">
        <v>48</v>
      </c>
      <c r="H236" s="1" t="s">
        <v>153</v>
      </c>
      <c r="I236" s="1" t="s">
        <v>152</v>
      </c>
      <c r="J236">
        <v>28</v>
      </c>
      <c r="K236" t="s">
        <v>151</v>
      </c>
      <c r="L236" t="s">
        <v>151</v>
      </c>
      <c r="M236" t="s">
        <v>151</v>
      </c>
      <c r="N236" t="s">
        <v>151</v>
      </c>
      <c r="O236" t="s">
        <v>151</v>
      </c>
      <c r="P236" t="s">
        <v>151</v>
      </c>
      <c r="Q236" t="s">
        <v>151</v>
      </c>
      <c r="R236" t="s">
        <v>151</v>
      </c>
      <c r="S236" t="s">
        <v>151</v>
      </c>
      <c r="T236" s="6" t="str">
        <f t="shared" si="3"/>
        <v>2017F2106-3NS</v>
      </c>
    </row>
    <row r="237" spans="2:20" x14ac:dyDescent="0.35">
      <c r="B237">
        <v>2018</v>
      </c>
      <c r="C237">
        <v>2018</v>
      </c>
      <c r="D237" s="1" t="s">
        <v>57</v>
      </c>
      <c r="E237" s="1" t="s">
        <v>56</v>
      </c>
      <c r="F237" s="1" t="s">
        <v>49</v>
      </c>
      <c r="G237" s="1" t="s">
        <v>48</v>
      </c>
      <c r="H237" s="1" t="s">
        <v>153</v>
      </c>
      <c r="I237" s="1" t="s">
        <v>152</v>
      </c>
      <c r="J237">
        <v>22</v>
      </c>
      <c r="K237" t="s">
        <v>151</v>
      </c>
      <c r="L237" t="s">
        <v>151</v>
      </c>
      <c r="M237" t="s">
        <v>151</v>
      </c>
      <c r="N237" t="s">
        <v>151</v>
      </c>
      <c r="O237" t="s">
        <v>151</v>
      </c>
      <c r="P237" t="s">
        <v>151</v>
      </c>
      <c r="Q237" t="s">
        <v>151</v>
      </c>
      <c r="R237" t="s">
        <v>151</v>
      </c>
      <c r="S237" t="s">
        <v>151</v>
      </c>
      <c r="T237" s="6" t="str">
        <f t="shared" si="3"/>
        <v>2018F2106-3NS</v>
      </c>
    </row>
    <row r="238" spans="2:20" x14ac:dyDescent="0.35">
      <c r="B238">
        <v>2019</v>
      </c>
      <c r="C238">
        <v>2019</v>
      </c>
      <c r="D238" s="1" t="s">
        <v>57</v>
      </c>
      <c r="E238" s="1" t="s">
        <v>56</v>
      </c>
      <c r="F238" s="1" t="s">
        <v>49</v>
      </c>
      <c r="G238" s="1" t="s">
        <v>48</v>
      </c>
      <c r="H238" s="1" t="s">
        <v>153</v>
      </c>
      <c r="I238" s="1" t="s">
        <v>152</v>
      </c>
      <c r="J238">
        <v>20</v>
      </c>
      <c r="K238" t="s">
        <v>151</v>
      </c>
      <c r="L238" t="s">
        <v>151</v>
      </c>
      <c r="M238" t="s">
        <v>151</v>
      </c>
      <c r="N238" t="s">
        <v>151</v>
      </c>
      <c r="O238" t="s">
        <v>151</v>
      </c>
      <c r="P238" t="s">
        <v>151</v>
      </c>
      <c r="Q238" t="s">
        <v>151</v>
      </c>
      <c r="R238" t="s">
        <v>151</v>
      </c>
      <c r="S238" t="s">
        <v>151</v>
      </c>
      <c r="T238" s="6" t="str">
        <f t="shared" si="3"/>
        <v>2019F2106-3NS</v>
      </c>
    </row>
    <row r="239" spans="2:20" x14ac:dyDescent="0.35">
      <c r="B239">
        <v>2020</v>
      </c>
      <c r="C239">
        <v>2020</v>
      </c>
      <c r="D239" s="1" t="s">
        <v>57</v>
      </c>
      <c r="E239" s="1" t="s">
        <v>56</v>
      </c>
      <c r="F239" s="1" t="s">
        <v>49</v>
      </c>
      <c r="G239" s="1" t="s">
        <v>48</v>
      </c>
      <c r="H239" s="1" t="s">
        <v>153</v>
      </c>
      <c r="I239" s="1" t="s">
        <v>152</v>
      </c>
      <c r="J239">
        <v>17</v>
      </c>
      <c r="K239" t="s">
        <v>151</v>
      </c>
      <c r="L239" t="s">
        <v>151</v>
      </c>
      <c r="M239" t="s">
        <v>151</v>
      </c>
      <c r="N239" t="s">
        <v>151</v>
      </c>
      <c r="O239" t="s">
        <v>151</v>
      </c>
      <c r="P239" t="s">
        <v>151</v>
      </c>
      <c r="Q239" t="s">
        <v>151</v>
      </c>
      <c r="R239" t="s">
        <v>151</v>
      </c>
      <c r="S239" t="s">
        <v>151</v>
      </c>
      <c r="T239" s="6" t="str">
        <f t="shared" si="3"/>
        <v>2020F2106-3NS</v>
      </c>
    </row>
    <row r="240" spans="2:20" x14ac:dyDescent="0.35">
      <c r="B240">
        <v>1999</v>
      </c>
      <c r="C240">
        <v>1999</v>
      </c>
      <c r="D240" s="1" t="s">
        <v>51</v>
      </c>
      <c r="E240" s="1" t="s">
        <v>50</v>
      </c>
      <c r="F240" s="1" t="s">
        <v>161</v>
      </c>
      <c r="G240" s="1" t="s">
        <v>160</v>
      </c>
      <c r="H240" s="1" t="s">
        <v>157</v>
      </c>
      <c r="I240" s="1" t="s">
        <v>156</v>
      </c>
      <c r="J240">
        <v>9</v>
      </c>
      <c r="K240">
        <v>293383</v>
      </c>
      <c r="L240" t="s">
        <v>162</v>
      </c>
      <c r="M240">
        <v>1.4</v>
      </c>
      <c r="N240">
        <v>5.8</v>
      </c>
      <c r="O240">
        <v>1</v>
      </c>
      <c r="P240" t="s">
        <v>162</v>
      </c>
      <c r="Q240">
        <v>1.2</v>
      </c>
      <c r="R240">
        <v>6.1</v>
      </c>
      <c r="S240">
        <v>1.2</v>
      </c>
      <c r="T240" s="6" t="str">
        <f t="shared" si="3"/>
        <v>1999M1002-52135-2</v>
      </c>
    </row>
    <row r="241" spans="2:20" x14ac:dyDescent="0.35">
      <c r="B241">
        <v>2000</v>
      </c>
      <c r="C241">
        <v>2000</v>
      </c>
      <c r="D241" s="1" t="s">
        <v>51</v>
      </c>
      <c r="E241" s="1" t="s">
        <v>50</v>
      </c>
      <c r="F241" s="1" t="s">
        <v>161</v>
      </c>
      <c r="G241" s="1" t="s">
        <v>160</v>
      </c>
      <c r="H241" s="1" t="s">
        <v>157</v>
      </c>
      <c r="I241" s="1" t="s">
        <v>156</v>
      </c>
      <c r="J241">
        <v>9</v>
      </c>
      <c r="K241">
        <v>332831</v>
      </c>
      <c r="L241" t="s">
        <v>162</v>
      </c>
      <c r="M241">
        <v>1.2</v>
      </c>
      <c r="N241">
        <v>5.0999999999999996</v>
      </c>
      <c r="O241">
        <v>0.9</v>
      </c>
      <c r="P241" t="s">
        <v>162</v>
      </c>
      <c r="Q241">
        <v>0.9</v>
      </c>
      <c r="R241">
        <v>3.8</v>
      </c>
      <c r="S241">
        <v>0.7</v>
      </c>
      <c r="T241" s="6" t="str">
        <f t="shared" si="3"/>
        <v>2000M1002-52135-2</v>
      </c>
    </row>
    <row r="242" spans="2:20" x14ac:dyDescent="0.35">
      <c r="B242">
        <v>2001</v>
      </c>
      <c r="C242">
        <v>2001</v>
      </c>
      <c r="D242" s="1" t="s">
        <v>51</v>
      </c>
      <c r="E242" s="1" t="s">
        <v>50</v>
      </c>
      <c r="F242" s="1" t="s">
        <v>161</v>
      </c>
      <c r="G242" s="1" t="s">
        <v>160</v>
      </c>
      <c r="H242" s="1" t="s">
        <v>157</v>
      </c>
      <c r="I242" s="1" t="s">
        <v>156</v>
      </c>
      <c r="J242">
        <v>13</v>
      </c>
      <c r="K242">
        <v>382145</v>
      </c>
      <c r="L242" t="s">
        <v>162</v>
      </c>
      <c r="M242">
        <v>1.8</v>
      </c>
      <c r="N242">
        <v>5.8</v>
      </c>
      <c r="O242">
        <v>0.9</v>
      </c>
      <c r="P242" t="s">
        <v>162</v>
      </c>
      <c r="Q242">
        <v>1.4</v>
      </c>
      <c r="R242">
        <v>9.8000000000000007</v>
      </c>
      <c r="S242">
        <v>1.9</v>
      </c>
      <c r="T242" s="6" t="str">
        <f t="shared" si="3"/>
        <v>2001M1002-52135-2</v>
      </c>
    </row>
    <row r="243" spans="2:20" x14ac:dyDescent="0.35">
      <c r="B243">
        <v>2002</v>
      </c>
      <c r="C243">
        <v>2002</v>
      </c>
      <c r="D243" s="1" t="s">
        <v>51</v>
      </c>
      <c r="E243" s="1" t="s">
        <v>50</v>
      </c>
      <c r="F243" s="1" t="s">
        <v>161</v>
      </c>
      <c r="G243" s="1" t="s">
        <v>160</v>
      </c>
      <c r="H243" s="1" t="s">
        <v>157</v>
      </c>
      <c r="I243" s="1" t="s">
        <v>156</v>
      </c>
      <c r="J243">
        <v>8</v>
      </c>
      <c r="K243">
        <v>424574</v>
      </c>
      <c r="L243" t="s">
        <v>162</v>
      </c>
      <c r="M243">
        <v>0.8</v>
      </c>
      <c r="N243">
        <v>3.7</v>
      </c>
      <c r="O243">
        <v>0.7</v>
      </c>
      <c r="P243" t="s">
        <v>162</v>
      </c>
      <c r="Q243">
        <v>0.7</v>
      </c>
      <c r="R243">
        <v>3.3</v>
      </c>
      <c r="S243">
        <v>0.6</v>
      </c>
      <c r="T243" s="6" t="str">
        <f t="shared" si="3"/>
        <v>2002M1002-52135-2</v>
      </c>
    </row>
    <row r="244" spans="2:20" x14ac:dyDescent="0.35">
      <c r="B244">
        <v>2003</v>
      </c>
      <c r="C244">
        <v>2003</v>
      </c>
      <c r="D244" s="1" t="s">
        <v>51</v>
      </c>
      <c r="E244" s="1" t="s">
        <v>50</v>
      </c>
      <c r="F244" s="1" t="s">
        <v>161</v>
      </c>
      <c r="G244" s="1" t="s">
        <v>160</v>
      </c>
      <c r="H244" s="1" t="s">
        <v>157</v>
      </c>
      <c r="I244" s="1" t="s">
        <v>156</v>
      </c>
      <c r="J244">
        <v>5</v>
      </c>
      <c r="K244">
        <v>469787</v>
      </c>
      <c r="L244" t="s">
        <v>162</v>
      </c>
      <c r="M244">
        <v>0.3</v>
      </c>
      <c r="N244">
        <v>2.5</v>
      </c>
      <c r="O244">
        <v>0.5</v>
      </c>
      <c r="P244" t="s">
        <v>162</v>
      </c>
      <c r="Q244">
        <v>0.2</v>
      </c>
      <c r="R244">
        <v>1.7</v>
      </c>
      <c r="S244">
        <v>0.3</v>
      </c>
      <c r="T244" s="6" t="str">
        <f t="shared" si="3"/>
        <v>2003M1002-52135-2</v>
      </c>
    </row>
    <row r="245" spans="2:20" x14ac:dyDescent="0.35">
      <c r="B245">
        <v>2004</v>
      </c>
      <c r="C245">
        <v>2004</v>
      </c>
      <c r="D245" s="1" t="s">
        <v>51</v>
      </c>
      <c r="E245" s="1" t="s">
        <v>50</v>
      </c>
      <c r="F245" s="1" t="s">
        <v>161</v>
      </c>
      <c r="G245" s="1" t="s">
        <v>160</v>
      </c>
      <c r="H245" s="1" t="s">
        <v>157</v>
      </c>
      <c r="I245" s="1" t="s">
        <v>156</v>
      </c>
      <c r="J245">
        <v>12</v>
      </c>
      <c r="K245">
        <v>517812</v>
      </c>
      <c r="L245" t="s">
        <v>162</v>
      </c>
      <c r="M245">
        <v>1.2</v>
      </c>
      <c r="N245">
        <v>4</v>
      </c>
      <c r="O245">
        <v>0.7</v>
      </c>
      <c r="P245" t="s">
        <v>162</v>
      </c>
      <c r="Q245">
        <v>1.1000000000000001</v>
      </c>
      <c r="R245">
        <v>4.2</v>
      </c>
      <c r="S245">
        <v>0.7</v>
      </c>
      <c r="T245" s="6" t="str">
        <f t="shared" si="3"/>
        <v>2004M1002-52135-2</v>
      </c>
    </row>
    <row r="246" spans="2:20" x14ac:dyDescent="0.35">
      <c r="B246">
        <v>2005</v>
      </c>
      <c r="C246">
        <v>2005</v>
      </c>
      <c r="D246" s="1" t="s">
        <v>51</v>
      </c>
      <c r="E246" s="1" t="s">
        <v>50</v>
      </c>
      <c r="F246" s="1" t="s">
        <v>161</v>
      </c>
      <c r="G246" s="1" t="s">
        <v>160</v>
      </c>
      <c r="H246" s="1" t="s">
        <v>157</v>
      </c>
      <c r="I246" s="1" t="s">
        <v>156</v>
      </c>
      <c r="J246">
        <v>16</v>
      </c>
      <c r="K246">
        <v>569616</v>
      </c>
      <c r="L246" t="s">
        <v>162</v>
      </c>
      <c r="M246">
        <v>1.6</v>
      </c>
      <c r="N246">
        <v>4.5999999999999996</v>
      </c>
      <c r="O246">
        <v>0.7</v>
      </c>
      <c r="P246" t="s">
        <v>162</v>
      </c>
      <c r="Q246">
        <v>1.4</v>
      </c>
      <c r="R246">
        <v>5.4</v>
      </c>
      <c r="S246">
        <v>0.9</v>
      </c>
      <c r="T246" s="6" t="str">
        <f t="shared" si="3"/>
        <v>2005M1002-52135-2</v>
      </c>
    </row>
    <row r="247" spans="2:20" x14ac:dyDescent="0.35">
      <c r="B247">
        <v>2006</v>
      </c>
      <c r="C247">
        <v>2006</v>
      </c>
      <c r="D247" s="1" t="s">
        <v>51</v>
      </c>
      <c r="E247" s="1" t="s">
        <v>50</v>
      </c>
      <c r="F247" s="1" t="s">
        <v>161</v>
      </c>
      <c r="G247" s="1" t="s">
        <v>160</v>
      </c>
      <c r="H247" s="1" t="s">
        <v>157</v>
      </c>
      <c r="I247" s="1" t="s">
        <v>156</v>
      </c>
      <c r="J247">
        <v>15</v>
      </c>
      <c r="K247">
        <v>626526</v>
      </c>
      <c r="L247" t="s">
        <v>162</v>
      </c>
      <c r="M247">
        <v>1.3</v>
      </c>
      <c r="N247">
        <v>3.9</v>
      </c>
      <c r="O247">
        <v>0.6</v>
      </c>
      <c r="P247" t="s">
        <v>162</v>
      </c>
      <c r="Q247">
        <v>1.3</v>
      </c>
      <c r="R247">
        <v>4.2</v>
      </c>
      <c r="S247">
        <v>0.7</v>
      </c>
      <c r="T247" s="6" t="str">
        <f t="shared" si="3"/>
        <v>2006M1002-52135-2</v>
      </c>
    </row>
    <row r="248" spans="2:20" x14ac:dyDescent="0.35">
      <c r="B248">
        <v>2007</v>
      </c>
      <c r="C248">
        <v>2007</v>
      </c>
      <c r="D248" s="1" t="s">
        <v>51</v>
      </c>
      <c r="E248" s="1" t="s">
        <v>50</v>
      </c>
      <c r="F248" s="1" t="s">
        <v>161</v>
      </c>
      <c r="G248" s="1" t="s">
        <v>160</v>
      </c>
      <c r="H248" s="1" t="s">
        <v>157</v>
      </c>
      <c r="I248" s="1" t="s">
        <v>156</v>
      </c>
      <c r="J248">
        <v>18</v>
      </c>
      <c r="K248">
        <v>688297</v>
      </c>
      <c r="L248" t="s">
        <v>162</v>
      </c>
      <c r="M248">
        <v>1.5</v>
      </c>
      <c r="N248">
        <v>4.0999999999999996</v>
      </c>
      <c r="O248">
        <v>0.6</v>
      </c>
      <c r="P248" t="s">
        <v>162</v>
      </c>
      <c r="Q248">
        <v>1.5</v>
      </c>
      <c r="R248">
        <v>4.4000000000000004</v>
      </c>
      <c r="S248">
        <v>0.7</v>
      </c>
      <c r="T248" s="6" t="str">
        <f t="shared" si="3"/>
        <v>2007M1002-52135-2</v>
      </c>
    </row>
    <row r="249" spans="2:20" x14ac:dyDescent="0.35">
      <c r="B249">
        <v>2008</v>
      </c>
      <c r="C249">
        <v>2008</v>
      </c>
      <c r="D249" s="1" t="s">
        <v>51</v>
      </c>
      <c r="E249" s="1" t="s">
        <v>50</v>
      </c>
      <c r="F249" s="1" t="s">
        <v>161</v>
      </c>
      <c r="G249" s="1" t="s">
        <v>160</v>
      </c>
      <c r="H249" s="1" t="s">
        <v>157</v>
      </c>
      <c r="I249" s="1" t="s">
        <v>156</v>
      </c>
      <c r="J249">
        <v>14</v>
      </c>
      <c r="K249">
        <v>755501</v>
      </c>
      <c r="L249" t="s">
        <v>162</v>
      </c>
      <c r="M249">
        <v>1</v>
      </c>
      <c r="N249">
        <v>3.1</v>
      </c>
      <c r="O249">
        <v>0.5</v>
      </c>
      <c r="P249" t="s">
        <v>162</v>
      </c>
      <c r="Q249">
        <v>0.8</v>
      </c>
      <c r="R249">
        <v>2.7</v>
      </c>
      <c r="S249">
        <v>0.4</v>
      </c>
      <c r="T249" s="6" t="str">
        <f t="shared" si="3"/>
        <v>2008M1002-52135-2</v>
      </c>
    </row>
    <row r="250" spans="2:20" x14ac:dyDescent="0.35">
      <c r="B250">
        <v>2009</v>
      </c>
      <c r="C250">
        <v>2009</v>
      </c>
      <c r="D250" s="1" t="s">
        <v>51</v>
      </c>
      <c r="E250" s="1" t="s">
        <v>50</v>
      </c>
      <c r="F250" s="1" t="s">
        <v>161</v>
      </c>
      <c r="G250" s="1" t="s">
        <v>160</v>
      </c>
      <c r="H250" s="1" t="s">
        <v>157</v>
      </c>
      <c r="I250" s="1" t="s">
        <v>156</v>
      </c>
      <c r="J250">
        <v>15</v>
      </c>
      <c r="K250">
        <v>825870</v>
      </c>
      <c r="L250" t="s">
        <v>162</v>
      </c>
      <c r="M250">
        <v>1</v>
      </c>
      <c r="N250">
        <v>3</v>
      </c>
      <c r="O250">
        <v>0.5</v>
      </c>
      <c r="P250" t="s">
        <v>162</v>
      </c>
      <c r="Q250">
        <v>0.9</v>
      </c>
      <c r="R250">
        <v>3.5</v>
      </c>
      <c r="S250">
        <v>0.6</v>
      </c>
      <c r="T250" s="6" t="str">
        <f t="shared" si="3"/>
        <v>2009M1002-52135-2</v>
      </c>
    </row>
    <row r="251" spans="2:20" x14ac:dyDescent="0.35">
      <c r="B251">
        <v>2010</v>
      </c>
      <c r="C251">
        <v>2010</v>
      </c>
      <c r="D251" s="1" t="s">
        <v>51</v>
      </c>
      <c r="E251" s="1" t="s">
        <v>50</v>
      </c>
      <c r="F251" s="1" t="s">
        <v>161</v>
      </c>
      <c r="G251" s="1" t="s">
        <v>160</v>
      </c>
      <c r="H251" s="1" t="s">
        <v>157</v>
      </c>
      <c r="I251" s="1" t="s">
        <v>156</v>
      </c>
      <c r="J251">
        <v>16</v>
      </c>
      <c r="K251">
        <v>881517</v>
      </c>
      <c r="L251" t="s">
        <v>162</v>
      </c>
      <c r="M251">
        <v>1</v>
      </c>
      <c r="N251">
        <v>2.9</v>
      </c>
      <c r="O251">
        <v>0.5</v>
      </c>
      <c r="P251" t="s">
        <v>162</v>
      </c>
      <c r="Q251">
        <v>0.9</v>
      </c>
      <c r="R251">
        <v>2.8</v>
      </c>
      <c r="S251">
        <v>0.4</v>
      </c>
      <c r="T251" s="6" t="str">
        <f t="shared" si="3"/>
        <v>2010M1002-52135-2</v>
      </c>
    </row>
    <row r="252" spans="2:20" x14ac:dyDescent="0.35">
      <c r="B252">
        <v>2011</v>
      </c>
      <c r="C252">
        <v>2011</v>
      </c>
      <c r="D252" s="1" t="s">
        <v>51</v>
      </c>
      <c r="E252" s="1" t="s">
        <v>50</v>
      </c>
      <c r="F252" s="1" t="s">
        <v>161</v>
      </c>
      <c r="G252" s="1" t="s">
        <v>160</v>
      </c>
      <c r="H252" s="1" t="s">
        <v>157</v>
      </c>
      <c r="I252" s="1" t="s">
        <v>156</v>
      </c>
      <c r="J252">
        <v>29</v>
      </c>
      <c r="K252">
        <v>910433</v>
      </c>
      <c r="L252">
        <v>3.2</v>
      </c>
      <c r="M252">
        <v>2.1</v>
      </c>
      <c r="N252">
        <v>4.5999999999999996</v>
      </c>
      <c r="O252">
        <v>0.6</v>
      </c>
      <c r="P252">
        <v>3.6</v>
      </c>
      <c r="Q252">
        <v>2.2999999999999998</v>
      </c>
      <c r="R252">
        <v>5.5</v>
      </c>
      <c r="S252">
        <v>0.8</v>
      </c>
      <c r="T252" s="6" t="str">
        <f t="shared" si="3"/>
        <v>2011M1002-52135-2</v>
      </c>
    </row>
    <row r="253" spans="2:20" x14ac:dyDescent="0.35">
      <c r="B253">
        <v>2012</v>
      </c>
      <c r="C253">
        <v>2012</v>
      </c>
      <c r="D253" s="1" t="s">
        <v>51</v>
      </c>
      <c r="E253" s="1" t="s">
        <v>50</v>
      </c>
      <c r="F253" s="1" t="s">
        <v>161</v>
      </c>
      <c r="G253" s="1" t="s">
        <v>160</v>
      </c>
      <c r="H253" s="1" t="s">
        <v>157</v>
      </c>
      <c r="I253" s="1" t="s">
        <v>156</v>
      </c>
      <c r="J253">
        <v>20</v>
      </c>
      <c r="K253">
        <v>924639</v>
      </c>
      <c r="L253">
        <v>2.2000000000000002</v>
      </c>
      <c r="M253">
        <v>1.3</v>
      </c>
      <c r="N253">
        <v>3.3</v>
      </c>
      <c r="O253">
        <v>0.5</v>
      </c>
      <c r="P253">
        <v>2.2000000000000002</v>
      </c>
      <c r="Q253">
        <v>1.3</v>
      </c>
      <c r="R253">
        <v>3.6</v>
      </c>
      <c r="S253">
        <v>0.6</v>
      </c>
      <c r="T253" s="6" t="str">
        <f t="shared" si="3"/>
        <v>2012M1002-52135-2</v>
      </c>
    </row>
    <row r="254" spans="2:20" x14ac:dyDescent="0.35">
      <c r="B254">
        <v>2013</v>
      </c>
      <c r="C254">
        <v>2013</v>
      </c>
      <c r="D254" s="1" t="s">
        <v>51</v>
      </c>
      <c r="E254" s="1" t="s">
        <v>50</v>
      </c>
      <c r="F254" s="1" t="s">
        <v>161</v>
      </c>
      <c r="G254" s="1" t="s">
        <v>160</v>
      </c>
      <c r="H254" s="1" t="s">
        <v>157</v>
      </c>
      <c r="I254" s="1" t="s">
        <v>156</v>
      </c>
      <c r="J254">
        <v>24</v>
      </c>
      <c r="K254">
        <v>943211</v>
      </c>
      <c r="L254">
        <v>2.5</v>
      </c>
      <c r="M254">
        <v>1.6</v>
      </c>
      <c r="N254">
        <v>3.8</v>
      </c>
      <c r="O254">
        <v>0.5</v>
      </c>
      <c r="P254">
        <v>2.6</v>
      </c>
      <c r="Q254">
        <v>1.6</v>
      </c>
      <c r="R254">
        <v>4</v>
      </c>
      <c r="S254">
        <v>0.6</v>
      </c>
      <c r="T254" s="6" t="str">
        <f t="shared" si="3"/>
        <v>2013M1002-52135-2</v>
      </c>
    </row>
    <row r="255" spans="2:20" x14ac:dyDescent="0.35">
      <c r="B255">
        <v>2014</v>
      </c>
      <c r="C255">
        <v>2014</v>
      </c>
      <c r="D255" s="1" t="s">
        <v>51</v>
      </c>
      <c r="E255" s="1" t="s">
        <v>50</v>
      </c>
      <c r="F255" s="1" t="s">
        <v>161</v>
      </c>
      <c r="G255" s="1" t="s">
        <v>160</v>
      </c>
      <c r="H255" s="1" t="s">
        <v>157</v>
      </c>
      <c r="I255" s="1" t="s">
        <v>156</v>
      </c>
      <c r="J255">
        <v>15</v>
      </c>
      <c r="K255">
        <v>960008</v>
      </c>
      <c r="L255" t="s">
        <v>162</v>
      </c>
      <c r="M255">
        <v>0.9</v>
      </c>
      <c r="N255">
        <v>2.6</v>
      </c>
      <c r="O255">
        <v>0.4</v>
      </c>
      <c r="P255" t="s">
        <v>162</v>
      </c>
      <c r="Q255">
        <v>0.7</v>
      </c>
      <c r="R255">
        <v>2.2000000000000002</v>
      </c>
      <c r="S255">
        <v>0.4</v>
      </c>
      <c r="T255" s="6" t="str">
        <f t="shared" si="3"/>
        <v>2014M1002-52135-2</v>
      </c>
    </row>
    <row r="256" spans="2:20" x14ac:dyDescent="0.35">
      <c r="B256">
        <v>2015</v>
      </c>
      <c r="C256">
        <v>2015</v>
      </c>
      <c r="D256" s="1" t="s">
        <v>51</v>
      </c>
      <c r="E256" s="1" t="s">
        <v>50</v>
      </c>
      <c r="F256" s="1" t="s">
        <v>161</v>
      </c>
      <c r="G256" s="1" t="s">
        <v>160</v>
      </c>
      <c r="H256" s="1" t="s">
        <v>157</v>
      </c>
      <c r="I256" s="1" t="s">
        <v>156</v>
      </c>
      <c r="J256">
        <v>30</v>
      </c>
      <c r="K256">
        <v>978177</v>
      </c>
      <c r="L256">
        <v>3.1</v>
      </c>
      <c r="M256">
        <v>2.1</v>
      </c>
      <c r="N256">
        <v>4.4000000000000004</v>
      </c>
      <c r="O256">
        <v>0.6</v>
      </c>
      <c r="P256">
        <v>3</v>
      </c>
      <c r="Q256">
        <v>2</v>
      </c>
      <c r="R256">
        <v>4.3</v>
      </c>
      <c r="S256">
        <v>0.6</v>
      </c>
      <c r="T256" s="6" t="str">
        <f t="shared" si="3"/>
        <v>2015M1002-52135-2</v>
      </c>
    </row>
    <row r="257" spans="2:20" x14ac:dyDescent="0.35">
      <c r="B257">
        <v>2016</v>
      </c>
      <c r="C257">
        <v>2016</v>
      </c>
      <c r="D257" s="1" t="s">
        <v>51</v>
      </c>
      <c r="E257" s="1" t="s">
        <v>50</v>
      </c>
      <c r="F257" s="1" t="s">
        <v>161</v>
      </c>
      <c r="G257" s="1" t="s">
        <v>160</v>
      </c>
      <c r="H257" s="1" t="s">
        <v>157</v>
      </c>
      <c r="I257" s="1" t="s">
        <v>156</v>
      </c>
      <c r="J257">
        <v>39</v>
      </c>
      <c r="K257">
        <v>992737</v>
      </c>
      <c r="L257">
        <v>3.9</v>
      </c>
      <c r="M257">
        <v>2.8</v>
      </c>
      <c r="N257">
        <v>5.4</v>
      </c>
      <c r="O257">
        <v>0.6</v>
      </c>
      <c r="P257">
        <v>4.2</v>
      </c>
      <c r="Q257">
        <v>2.8</v>
      </c>
      <c r="R257">
        <v>6</v>
      </c>
      <c r="S257">
        <v>0.8</v>
      </c>
      <c r="T257" s="6" t="str">
        <f t="shared" si="3"/>
        <v>2016M1002-52135-2</v>
      </c>
    </row>
    <row r="258" spans="2:20" x14ac:dyDescent="0.35">
      <c r="B258">
        <v>2017</v>
      </c>
      <c r="C258">
        <v>2017</v>
      </c>
      <c r="D258" s="1" t="s">
        <v>51</v>
      </c>
      <c r="E258" s="1" t="s">
        <v>50</v>
      </c>
      <c r="F258" s="1" t="s">
        <v>161</v>
      </c>
      <c r="G258" s="1" t="s">
        <v>160</v>
      </c>
      <c r="H258" s="1" t="s">
        <v>157</v>
      </c>
      <c r="I258" s="1" t="s">
        <v>156</v>
      </c>
      <c r="J258">
        <v>31</v>
      </c>
      <c r="K258">
        <v>1013407</v>
      </c>
      <c r="L258">
        <v>3.1</v>
      </c>
      <c r="M258">
        <v>2.1</v>
      </c>
      <c r="N258">
        <v>4.3</v>
      </c>
      <c r="O258">
        <v>0.5</v>
      </c>
      <c r="P258">
        <v>3</v>
      </c>
      <c r="Q258">
        <v>2</v>
      </c>
      <c r="R258">
        <v>4.3</v>
      </c>
      <c r="S258">
        <v>0.6</v>
      </c>
      <c r="T258" s="6" t="str">
        <f t="shared" si="3"/>
        <v>2017M1002-52135-2</v>
      </c>
    </row>
    <row r="259" spans="2:20" x14ac:dyDescent="0.35">
      <c r="B259">
        <v>2018</v>
      </c>
      <c r="C259">
        <v>2018</v>
      </c>
      <c r="D259" s="1" t="s">
        <v>51</v>
      </c>
      <c r="E259" s="1" t="s">
        <v>50</v>
      </c>
      <c r="F259" s="1" t="s">
        <v>161</v>
      </c>
      <c r="G259" s="1" t="s">
        <v>160</v>
      </c>
      <c r="H259" s="1" t="s">
        <v>157</v>
      </c>
      <c r="I259" s="1" t="s">
        <v>156</v>
      </c>
      <c r="J259">
        <v>39</v>
      </c>
      <c r="K259">
        <v>1029657</v>
      </c>
      <c r="L259">
        <v>3.8</v>
      </c>
      <c r="M259">
        <v>2.7</v>
      </c>
      <c r="N259">
        <v>5.2</v>
      </c>
      <c r="O259">
        <v>0.6</v>
      </c>
      <c r="P259">
        <v>3.5</v>
      </c>
      <c r="Q259">
        <v>2.5</v>
      </c>
      <c r="R259">
        <v>4.8</v>
      </c>
      <c r="S259">
        <v>0.6</v>
      </c>
      <c r="T259" s="6" t="str">
        <f t="shared" ref="T259:T322" si="4">C259&amp;E259&amp;G259&amp;I259</f>
        <v>2018M1002-52135-2</v>
      </c>
    </row>
    <row r="260" spans="2:20" x14ac:dyDescent="0.35">
      <c r="B260">
        <v>2019</v>
      </c>
      <c r="C260">
        <v>2019</v>
      </c>
      <c r="D260" s="1" t="s">
        <v>51</v>
      </c>
      <c r="E260" s="1" t="s">
        <v>50</v>
      </c>
      <c r="F260" s="1" t="s">
        <v>161</v>
      </c>
      <c r="G260" s="1" t="s">
        <v>160</v>
      </c>
      <c r="H260" s="1" t="s">
        <v>157</v>
      </c>
      <c r="I260" s="1" t="s">
        <v>156</v>
      </c>
      <c r="J260">
        <v>42</v>
      </c>
      <c r="K260">
        <v>1042067</v>
      </c>
      <c r="L260">
        <v>4</v>
      </c>
      <c r="M260">
        <v>2.9</v>
      </c>
      <c r="N260">
        <v>5.4</v>
      </c>
      <c r="O260">
        <v>0.6</v>
      </c>
      <c r="P260">
        <v>3.8</v>
      </c>
      <c r="Q260">
        <v>2.7</v>
      </c>
      <c r="R260">
        <v>5.2</v>
      </c>
      <c r="S260">
        <v>0.6</v>
      </c>
      <c r="T260" s="6" t="str">
        <f t="shared" si="4"/>
        <v>2019M1002-52135-2</v>
      </c>
    </row>
    <row r="261" spans="2:20" x14ac:dyDescent="0.35">
      <c r="B261">
        <v>2020</v>
      </c>
      <c r="C261">
        <v>2020</v>
      </c>
      <c r="D261" s="1" t="s">
        <v>51</v>
      </c>
      <c r="E261" s="1" t="s">
        <v>50</v>
      </c>
      <c r="F261" s="1" t="s">
        <v>161</v>
      </c>
      <c r="G261" s="1" t="s">
        <v>160</v>
      </c>
      <c r="H261" s="1" t="s">
        <v>157</v>
      </c>
      <c r="I261" s="1" t="s">
        <v>156</v>
      </c>
      <c r="J261">
        <v>37</v>
      </c>
      <c r="K261">
        <v>1099083</v>
      </c>
      <c r="L261">
        <v>3.4</v>
      </c>
      <c r="M261">
        <v>2.4</v>
      </c>
      <c r="N261">
        <v>4.5999999999999996</v>
      </c>
      <c r="O261">
        <v>0.6</v>
      </c>
      <c r="P261">
        <v>3.1</v>
      </c>
      <c r="Q261">
        <v>2.2000000000000002</v>
      </c>
      <c r="R261">
        <v>4.3</v>
      </c>
      <c r="S261">
        <v>0.5</v>
      </c>
      <c r="T261" s="6" t="str">
        <f t="shared" si="4"/>
        <v>2020M1002-52135-2</v>
      </c>
    </row>
    <row r="262" spans="2:20" x14ac:dyDescent="0.35">
      <c r="B262">
        <v>1999</v>
      </c>
      <c r="C262">
        <v>1999</v>
      </c>
      <c r="D262" s="1" t="s">
        <v>51</v>
      </c>
      <c r="E262" s="1" t="s">
        <v>50</v>
      </c>
      <c r="F262" s="1" t="s">
        <v>161</v>
      </c>
      <c r="G262" s="1" t="s">
        <v>160</v>
      </c>
      <c r="H262" s="1" t="s">
        <v>155</v>
      </c>
      <c r="I262" s="1" t="s">
        <v>154</v>
      </c>
      <c r="J262">
        <v>222</v>
      </c>
      <c r="K262">
        <v>1117398</v>
      </c>
      <c r="L262">
        <v>19.899999999999999</v>
      </c>
      <c r="M262">
        <v>17.3</v>
      </c>
      <c r="N262">
        <v>22.5</v>
      </c>
      <c r="O262">
        <v>1.3</v>
      </c>
      <c r="P262">
        <v>19.8</v>
      </c>
      <c r="Q262">
        <v>17</v>
      </c>
      <c r="R262">
        <v>22.5</v>
      </c>
      <c r="S262">
        <v>1.4</v>
      </c>
      <c r="T262" s="6" t="str">
        <f t="shared" si="4"/>
        <v>1999M1002-52186-2</v>
      </c>
    </row>
    <row r="263" spans="2:20" x14ac:dyDescent="0.35">
      <c r="B263">
        <v>2000</v>
      </c>
      <c r="C263">
        <v>2000</v>
      </c>
      <c r="D263" s="1" t="s">
        <v>51</v>
      </c>
      <c r="E263" s="1" t="s">
        <v>50</v>
      </c>
      <c r="F263" s="1" t="s">
        <v>161</v>
      </c>
      <c r="G263" s="1" t="s">
        <v>160</v>
      </c>
      <c r="H263" s="1" t="s">
        <v>155</v>
      </c>
      <c r="I263" s="1" t="s">
        <v>154</v>
      </c>
      <c r="J263">
        <v>225</v>
      </c>
      <c r="K263">
        <v>1155275</v>
      </c>
      <c r="L263">
        <v>19.5</v>
      </c>
      <c r="M263">
        <v>16.899999999999999</v>
      </c>
      <c r="N263">
        <v>22</v>
      </c>
      <c r="O263">
        <v>1.3</v>
      </c>
      <c r="P263">
        <v>19.5</v>
      </c>
      <c r="Q263">
        <v>16.899999999999999</v>
      </c>
      <c r="R263">
        <v>22.2</v>
      </c>
      <c r="S263">
        <v>1.4</v>
      </c>
      <c r="T263" s="6" t="str">
        <f t="shared" si="4"/>
        <v>2000M1002-52186-2</v>
      </c>
    </row>
    <row r="264" spans="2:20" x14ac:dyDescent="0.35">
      <c r="B264">
        <v>2001</v>
      </c>
      <c r="C264">
        <v>2001</v>
      </c>
      <c r="D264" s="1" t="s">
        <v>51</v>
      </c>
      <c r="E264" s="1" t="s">
        <v>50</v>
      </c>
      <c r="F264" s="1" t="s">
        <v>161</v>
      </c>
      <c r="G264" s="1" t="s">
        <v>160</v>
      </c>
      <c r="H264" s="1" t="s">
        <v>155</v>
      </c>
      <c r="I264" s="1" t="s">
        <v>154</v>
      </c>
      <c r="J264">
        <v>244</v>
      </c>
      <c r="K264">
        <v>1163016</v>
      </c>
      <c r="L264">
        <v>21</v>
      </c>
      <c r="M264">
        <v>18.3</v>
      </c>
      <c r="N264">
        <v>23.6</v>
      </c>
      <c r="O264">
        <v>1.3</v>
      </c>
      <c r="P264">
        <v>21.3</v>
      </c>
      <c r="Q264">
        <v>18.5</v>
      </c>
      <c r="R264">
        <v>24.2</v>
      </c>
      <c r="S264">
        <v>1.4</v>
      </c>
      <c r="T264" s="6" t="str">
        <f t="shared" si="4"/>
        <v>2001M1002-52186-2</v>
      </c>
    </row>
    <row r="265" spans="2:20" x14ac:dyDescent="0.35">
      <c r="B265">
        <v>2002</v>
      </c>
      <c r="C265">
        <v>2002</v>
      </c>
      <c r="D265" s="1" t="s">
        <v>51</v>
      </c>
      <c r="E265" s="1" t="s">
        <v>50</v>
      </c>
      <c r="F265" s="1" t="s">
        <v>161</v>
      </c>
      <c r="G265" s="1" t="s">
        <v>160</v>
      </c>
      <c r="H265" s="1" t="s">
        <v>155</v>
      </c>
      <c r="I265" s="1" t="s">
        <v>154</v>
      </c>
      <c r="J265">
        <v>248</v>
      </c>
      <c r="K265">
        <v>1173608</v>
      </c>
      <c r="L265">
        <v>21.1</v>
      </c>
      <c r="M265">
        <v>18.5</v>
      </c>
      <c r="N265">
        <v>23.8</v>
      </c>
      <c r="O265">
        <v>1.3</v>
      </c>
      <c r="P265">
        <v>21.1</v>
      </c>
      <c r="Q265">
        <v>18.3</v>
      </c>
      <c r="R265">
        <v>23.9</v>
      </c>
      <c r="S265">
        <v>1.4</v>
      </c>
      <c r="T265" s="6" t="str">
        <f t="shared" si="4"/>
        <v>2002M1002-52186-2</v>
      </c>
    </row>
    <row r="266" spans="2:20" x14ac:dyDescent="0.35">
      <c r="B266">
        <v>2003</v>
      </c>
      <c r="C266">
        <v>2003</v>
      </c>
      <c r="D266" s="1" t="s">
        <v>51</v>
      </c>
      <c r="E266" s="1" t="s">
        <v>50</v>
      </c>
      <c r="F266" s="1" t="s">
        <v>161</v>
      </c>
      <c r="G266" s="1" t="s">
        <v>160</v>
      </c>
      <c r="H266" s="1" t="s">
        <v>155</v>
      </c>
      <c r="I266" s="1" t="s">
        <v>154</v>
      </c>
      <c r="J266">
        <v>259</v>
      </c>
      <c r="K266">
        <v>1183110</v>
      </c>
      <c r="L266">
        <v>21.9</v>
      </c>
      <c r="M266">
        <v>19.2</v>
      </c>
      <c r="N266">
        <v>24.6</v>
      </c>
      <c r="O266">
        <v>1.4</v>
      </c>
      <c r="P266">
        <v>22</v>
      </c>
      <c r="Q266">
        <v>19.2</v>
      </c>
      <c r="R266">
        <v>24.9</v>
      </c>
      <c r="S266">
        <v>1.5</v>
      </c>
      <c r="T266" s="6" t="str">
        <f t="shared" si="4"/>
        <v>2003M1002-52186-2</v>
      </c>
    </row>
    <row r="267" spans="2:20" x14ac:dyDescent="0.35">
      <c r="B267">
        <v>2004</v>
      </c>
      <c r="C267">
        <v>2004</v>
      </c>
      <c r="D267" s="1" t="s">
        <v>51</v>
      </c>
      <c r="E267" s="1" t="s">
        <v>50</v>
      </c>
      <c r="F267" s="1" t="s">
        <v>161</v>
      </c>
      <c r="G267" s="1" t="s">
        <v>160</v>
      </c>
      <c r="H267" s="1" t="s">
        <v>155</v>
      </c>
      <c r="I267" s="1" t="s">
        <v>154</v>
      </c>
      <c r="J267">
        <v>290</v>
      </c>
      <c r="K267">
        <v>1194873</v>
      </c>
      <c r="L267">
        <v>24.3</v>
      </c>
      <c r="M267">
        <v>21.5</v>
      </c>
      <c r="N267">
        <v>27.1</v>
      </c>
      <c r="O267">
        <v>1.4</v>
      </c>
      <c r="P267">
        <v>24</v>
      </c>
      <c r="Q267">
        <v>21.2</v>
      </c>
      <c r="R267">
        <v>26.9</v>
      </c>
      <c r="S267">
        <v>1.5</v>
      </c>
      <c r="T267" s="6" t="str">
        <f t="shared" si="4"/>
        <v>2004M1002-52186-2</v>
      </c>
    </row>
    <row r="268" spans="2:20" x14ac:dyDescent="0.35">
      <c r="B268">
        <v>2005</v>
      </c>
      <c r="C268">
        <v>2005</v>
      </c>
      <c r="D268" s="1" t="s">
        <v>51</v>
      </c>
      <c r="E268" s="1" t="s">
        <v>50</v>
      </c>
      <c r="F268" s="1" t="s">
        <v>161</v>
      </c>
      <c r="G268" s="1" t="s">
        <v>160</v>
      </c>
      <c r="H268" s="1" t="s">
        <v>155</v>
      </c>
      <c r="I268" s="1" t="s">
        <v>154</v>
      </c>
      <c r="J268">
        <v>294</v>
      </c>
      <c r="K268">
        <v>1206095</v>
      </c>
      <c r="L268">
        <v>24.4</v>
      </c>
      <c r="M268">
        <v>21.6</v>
      </c>
      <c r="N268">
        <v>27.2</v>
      </c>
      <c r="O268">
        <v>1.4</v>
      </c>
      <c r="P268">
        <v>24.1</v>
      </c>
      <c r="Q268">
        <v>21.2</v>
      </c>
      <c r="R268">
        <v>27</v>
      </c>
      <c r="S268">
        <v>1.5</v>
      </c>
      <c r="T268" s="6" t="str">
        <f t="shared" si="4"/>
        <v>2005M1002-52186-2</v>
      </c>
    </row>
    <row r="269" spans="2:20" x14ac:dyDescent="0.35">
      <c r="B269">
        <v>2006</v>
      </c>
      <c r="C269">
        <v>2006</v>
      </c>
      <c r="D269" s="1" t="s">
        <v>51</v>
      </c>
      <c r="E269" s="1" t="s">
        <v>50</v>
      </c>
      <c r="F269" s="1" t="s">
        <v>161</v>
      </c>
      <c r="G269" s="1" t="s">
        <v>160</v>
      </c>
      <c r="H269" s="1" t="s">
        <v>155</v>
      </c>
      <c r="I269" s="1" t="s">
        <v>154</v>
      </c>
      <c r="J269">
        <v>292</v>
      </c>
      <c r="K269">
        <v>1217864</v>
      </c>
      <c r="L269">
        <v>24</v>
      </c>
      <c r="M269">
        <v>21.2</v>
      </c>
      <c r="N269">
        <v>26.7</v>
      </c>
      <c r="O269">
        <v>1.4</v>
      </c>
      <c r="P269">
        <v>23.6</v>
      </c>
      <c r="Q269">
        <v>20.8</v>
      </c>
      <c r="R269">
        <v>26.4</v>
      </c>
      <c r="S269">
        <v>1.4</v>
      </c>
      <c r="T269" s="6" t="str">
        <f t="shared" si="4"/>
        <v>2006M1002-52186-2</v>
      </c>
    </row>
    <row r="270" spans="2:20" x14ac:dyDescent="0.35">
      <c r="B270">
        <v>2007</v>
      </c>
      <c r="C270">
        <v>2007</v>
      </c>
      <c r="D270" s="1" t="s">
        <v>51</v>
      </c>
      <c r="E270" s="1" t="s">
        <v>50</v>
      </c>
      <c r="F270" s="1" t="s">
        <v>161</v>
      </c>
      <c r="G270" s="1" t="s">
        <v>160</v>
      </c>
      <c r="H270" s="1" t="s">
        <v>155</v>
      </c>
      <c r="I270" s="1" t="s">
        <v>154</v>
      </c>
      <c r="J270">
        <v>290</v>
      </c>
      <c r="K270">
        <v>1229652</v>
      </c>
      <c r="L270">
        <v>23.6</v>
      </c>
      <c r="M270">
        <v>20.9</v>
      </c>
      <c r="N270">
        <v>26.3</v>
      </c>
      <c r="O270">
        <v>1.4</v>
      </c>
      <c r="P270">
        <v>23.2</v>
      </c>
      <c r="Q270">
        <v>20.5</v>
      </c>
      <c r="R270">
        <v>26</v>
      </c>
      <c r="S270">
        <v>1.4</v>
      </c>
      <c r="T270" s="6" t="str">
        <f t="shared" si="4"/>
        <v>2007M1002-52186-2</v>
      </c>
    </row>
    <row r="271" spans="2:20" x14ac:dyDescent="0.35">
      <c r="B271">
        <v>2008</v>
      </c>
      <c r="C271">
        <v>2008</v>
      </c>
      <c r="D271" s="1" t="s">
        <v>51</v>
      </c>
      <c r="E271" s="1" t="s">
        <v>50</v>
      </c>
      <c r="F271" s="1" t="s">
        <v>161</v>
      </c>
      <c r="G271" s="1" t="s">
        <v>160</v>
      </c>
      <c r="H271" s="1" t="s">
        <v>155</v>
      </c>
      <c r="I271" s="1" t="s">
        <v>154</v>
      </c>
      <c r="J271">
        <v>294</v>
      </c>
      <c r="K271">
        <v>1241875</v>
      </c>
      <c r="L271">
        <v>23.7</v>
      </c>
      <c r="M271">
        <v>21</v>
      </c>
      <c r="N271">
        <v>26.4</v>
      </c>
      <c r="O271">
        <v>1.4</v>
      </c>
      <c r="P271">
        <v>23.9</v>
      </c>
      <c r="Q271">
        <v>21</v>
      </c>
      <c r="R271">
        <v>26.8</v>
      </c>
      <c r="S271">
        <v>1.5</v>
      </c>
      <c r="T271" s="6" t="str">
        <f t="shared" si="4"/>
        <v>2008M1002-52186-2</v>
      </c>
    </row>
    <row r="272" spans="2:20" x14ac:dyDescent="0.35">
      <c r="B272">
        <v>2009</v>
      </c>
      <c r="C272">
        <v>2009</v>
      </c>
      <c r="D272" s="1" t="s">
        <v>51</v>
      </c>
      <c r="E272" s="1" t="s">
        <v>50</v>
      </c>
      <c r="F272" s="1" t="s">
        <v>161</v>
      </c>
      <c r="G272" s="1" t="s">
        <v>160</v>
      </c>
      <c r="H272" s="1" t="s">
        <v>155</v>
      </c>
      <c r="I272" s="1" t="s">
        <v>154</v>
      </c>
      <c r="J272">
        <v>298</v>
      </c>
      <c r="K272">
        <v>1252949</v>
      </c>
      <c r="L272">
        <v>23.8</v>
      </c>
      <c r="M272">
        <v>21.1</v>
      </c>
      <c r="N272">
        <v>26.5</v>
      </c>
      <c r="O272">
        <v>1.4</v>
      </c>
      <c r="P272">
        <v>23.1</v>
      </c>
      <c r="Q272">
        <v>20.399999999999999</v>
      </c>
      <c r="R272">
        <v>25.8</v>
      </c>
      <c r="S272">
        <v>1.4</v>
      </c>
      <c r="T272" s="6" t="str">
        <f t="shared" si="4"/>
        <v>2009M1002-52186-2</v>
      </c>
    </row>
    <row r="273" spans="2:20" x14ac:dyDescent="0.35">
      <c r="B273">
        <v>2010</v>
      </c>
      <c r="C273">
        <v>2010</v>
      </c>
      <c r="D273" s="1" t="s">
        <v>51</v>
      </c>
      <c r="E273" s="1" t="s">
        <v>50</v>
      </c>
      <c r="F273" s="1" t="s">
        <v>161</v>
      </c>
      <c r="G273" s="1" t="s">
        <v>160</v>
      </c>
      <c r="H273" s="1" t="s">
        <v>155</v>
      </c>
      <c r="I273" s="1" t="s">
        <v>154</v>
      </c>
      <c r="J273">
        <v>326</v>
      </c>
      <c r="K273">
        <v>1261137</v>
      </c>
      <c r="L273">
        <v>25.8</v>
      </c>
      <c r="M273">
        <v>23</v>
      </c>
      <c r="N273">
        <v>28.7</v>
      </c>
      <c r="O273">
        <v>1.4</v>
      </c>
      <c r="P273">
        <v>24.9</v>
      </c>
      <c r="Q273">
        <v>22.1</v>
      </c>
      <c r="R273">
        <v>27.6</v>
      </c>
      <c r="S273">
        <v>1.4</v>
      </c>
      <c r="T273" s="6" t="str">
        <f t="shared" si="4"/>
        <v>2010M1002-52186-2</v>
      </c>
    </row>
    <row r="274" spans="2:20" x14ac:dyDescent="0.35">
      <c r="B274">
        <v>2011</v>
      </c>
      <c r="C274">
        <v>2011</v>
      </c>
      <c r="D274" s="1" t="s">
        <v>51</v>
      </c>
      <c r="E274" s="1" t="s">
        <v>50</v>
      </c>
      <c r="F274" s="1" t="s">
        <v>161</v>
      </c>
      <c r="G274" s="1" t="s">
        <v>160</v>
      </c>
      <c r="H274" s="1" t="s">
        <v>155</v>
      </c>
      <c r="I274" s="1" t="s">
        <v>154</v>
      </c>
      <c r="J274">
        <v>320</v>
      </c>
      <c r="K274">
        <v>1275611</v>
      </c>
      <c r="L274">
        <v>25.1</v>
      </c>
      <c r="M274">
        <v>22.3</v>
      </c>
      <c r="N274">
        <v>27.8</v>
      </c>
      <c r="O274">
        <v>1.4</v>
      </c>
      <c r="P274">
        <v>25.6</v>
      </c>
      <c r="Q274">
        <v>22.7</v>
      </c>
      <c r="R274">
        <v>28.5</v>
      </c>
      <c r="S274">
        <v>1.5</v>
      </c>
      <c r="T274" s="6" t="str">
        <f t="shared" si="4"/>
        <v>2011M1002-52186-2</v>
      </c>
    </row>
    <row r="275" spans="2:20" x14ac:dyDescent="0.35">
      <c r="B275">
        <v>2012</v>
      </c>
      <c r="C275">
        <v>2012</v>
      </c>
      <c r="D275" s="1" t="s">
        <v>51</v>
      </c>
      <c r="E275" s="1" t="s">
        <v>50</v>
      </c>
      <c r="F275" s="1" t="s">
        <v>161</v>
      </c>
      <c r="G275" s="1" t="s">
        <v>160</v>
      </c>
      <c r="H275" s="1" t="s">
        <v>155</v>
      </c>
      <c r="I275" s="1" t="s">
        <v>154</v>
      </c>
      <c r="J275">
        <v>364</v>
      </c>
      <c r="K275">
        <v>1285777</v>
      </c>
      <c r="L275">
        <v>28.3</v>
      </c>
      <c r="M275">
        <v>25.4</v>
      </c>
      <c r="N275">
        <v>31.2</v>
      </c>
      <c r="O275">
        <v>1.5</v>
      </c>
      <c r="P275">
        <v>28.2</v>
      </c>
      <c r="Q275">
        <v>25.2</v>
      </c>
      <c r="R275">
        <v>31.2</v>
      </c>
      <c r="S275">
        <v>1.5</v>
      </c>
      <c r="T275" s="6" t="str">
        <f t="shared" si="4"/>
        <v>2012M1002-52186-2</v>
      </c>
    </row>
    <row r="276" spans="2:20" x14ac:dyDescent="0.35">
      <c r="B276">
        <v>2013</v>
      </c>
      <c r="C276">
        <v>2013</v>
      </c>
      <c r="D276" s="1" t="s">
        <v>51</v>
      </c>
      <c r="E276" s="1" t="s">
        <v>50</v>
      </c>
      <c r="F276" s="1" t="s">
        <v>161</v>
      </c>
      <c r="G276" s="1" t="s">
        <v>160</v>
      </c>
      <c r="H276" s="1" t="s">
        <v>155</v>
      </c>
      <c r="I276" s="1" t="s">
        <v>154</v>
      </c>
      <c r="J276">
        <v>375</v>
      </c>
      <c r="K276">
        <v>1297271</v>
      </c>
      <c r="L276">
        <v>28.9</v>
      </c>
      <c r="M276">
        <v>26</v>
      </c>
      <c r="N276">
        <v>31.8</v>
      </c>
      <c r="O276">
        <v>1.5</v>
      </c>
      <c r="P276">
        <v>29.3</v>
      </c>
      <c r="Q276">
        <v>26.2</v>
      </c>
      <c r="R276">
        <v>32.299999999999997</v>
      </c>
      <c r="S276">
        <v>1.6</v>
      </c>
      <c r="T276" s="6" t="str">
        <f t="shared" si="4"/>
        <v>2013M1002-52186-2</v>
      </c>
    </row>
    <row r="277" spans="2:20" x14ac:dyDescent="0.35">
      <c r="B277">
        <v>2014</v>
      </c>
      <c r="C277">
        <v>2014</v>
      </c>
      <c r="D277" s="1" t="s">
        <v>51</v>
      </c>
      <c r="E277" s="1" t="s">
        <v>50</v>
      </c>
      <c r="F277" s="1" t="s">
        <v>161</v>
      </c>
      <c r="G277" s="1" t="s">
        <v>160</v>
      </c>
      <c r="H277" s="1" t="s">
        <v>155</v>
      </c>
      <c r="I277" s="1" t="s">
        <v>154</v>
      </c>
      <c r="J277">
        <v>348</v>
      </c>
      <c r="K277">
        <v>1308965</v>
      </c>
      <c r="L277">
        <v>26.6</v>
      </c>
      <c r="M277">
        <v>23.8</v>
      </c>
      <c r="N277">
        <v>29.4</v>
      </c>
      <c r="O277">
        <v>1.4</v>
      </c>
      <c r="P277">
        <v>27.4</v>
      </c>
      <c r="Q277">
        <v>24.4</v>
      </c>
      <c r="R277">
        <v>30.4</v>
      </c>
      <c r="S277">
        <v>1.5</v>
      </c>
      <c r="T277" s="6" t="str">
        <f t="shared" si="4"/>
        <v>2014M1002-52186-2</v>
      </c>
    </row>
    <row r="278" spans="2:20" x14ac:dyDescent="0.35">
      <c r="B278">
        <v>2015</v>
      </c>
      <c r="C278">
        <v>2015</v>
      </c>
      <c r="D278" s="1" t="s">
        <v>51</v>
      </c>
      <c r="E278" s="1" t="s">
        <v>50</v>
      </c>
      <c r="F278" s="1" t="s">
        <v>161</v>
      </c>
      <c r="G278" s="1" t="s">
        <v>160</v>
      </c>
      <c r="H278" s="1" t="s">
        <v>155</v>
      </c>
      <c r="I278" s="1" t="s">
        <v>154</v>
      </c>
      <c r="J278">
        <v>395</v>
      </c>
      <c r="K278">
        <v>1320413</v>
      </c>
      <c r="L278">
        <v>29.9</v>
      </c>
      <c r="M278">
        <v>27</v>
      </c>
      <c r="N278">
        <v>32.9</v>
      </c>
      <c r="O278">
        <v>1.5</v>
      </c>
      <c r="P278">
        <v>30.3</v>
      </c>
      <c r="Q278">
        <v>27.2</v>
      </c>
      <c r="R278">
        <v>33.299999999999997</v>
      </c>
      <c r="S278">
        <v>1.6</v>
      </c>
      <c r="T278" s="6" t="str">
        <f t="shared" si="4"/>
        <v>2015M1002-52186-2</v>
      </c>
    </row>
    <row r="279" spans="2:20" x14ac:dyDescent="0.35">
      <c r="B279">
        <v>2016</v>
      </c>
      <c r="C279">
        <v>2016</v>
      </c>
      <c r="D279" s="1" t="s">
        <v>51</v>
      </c>
      <c r="E279" s="1" t="s">
        <v>50</v>
      </c>
      <c r="F279" s="1" t="s">
        <v>161</v>
      </c>
      <c r="G279" s="1" t="s">
        <v>160</v>
      </c>
      <c r="H279" s="1" t="s">
        <v>155</v>
      </c>
      <c r="I279" s="1" t="s">
        <v>154</v>
      </c>
      <c r="J279">
        <v>441</v>
      </c>
      <c r="K279">
        <v>1330302</v>
      </c>
      <c r="L279">
        <v>33.200000000000003</v>
      </c>
      <c r="M279">
        <v>30.1</v>
      </c>
      <c r="N279">
        <v>36.200000000000003</v>
      </c>
      <c r="O279">
        <v>1.6</v>
      </c>
      <c r="P279">
        <v>33.1</v>
      </c>
      <c r="Q279">
        <v>29.9</v>
      </c>
      <c r="R279">
        <v>36.299999999999997</v>
      </c>
      <c r="S279">
        <v>1.6</v>
      </c>
      <c r="T279" s="6" t="str">
        <f t="shared" si="4"/>
        <v>2016M1002-52186-2</v>
      </c>
    </row>
    <row r="280" spans="2:20" x14ac:dyDescent="0.35">
      <c r="B280">
        <v>2017</v>
      </c>
      <c r="C280">
        <v>2017</v>
      </c>
      <c r="D280" s="1" t="s">
        <v>51</v>
      </c>
      <c r="E280" s="1" t="s">
        <v>50</v>
      </c>
      <c r="F280" s="1" t="s">
        <v>161</v>
      </c>
      <c r="G280" s="1" t="s">
        <v>160</v>
      </c>
      <c r="H280" s="1" t="s">
        <v>155</v>
      </c>
      <c r="I280" s="1" t="s">
        <v>154</v>
      </c>
      <c r="J280">
        <v>448</v>
      </c>
      <c r="K280">
        <v>1338910</v>
      </c>
      <c r="L280">
        <v>33.5</v>
      </c>
      <c r="M280">
        <v>30.4</v>
      </c>
      <c r="N280">
        <v>36.6</v>
      </c>
      <c r="O280">
        <v>1.6</v>
      </c>
      <c r="P280">
        <v>33.799999999999997</v>
      </c>
      <c r="Q280">
        <v>30.6</v>
      </c>
      <c r="R280">
        <v>37</v>
      </c>
      <c r="S280">
        <v>1.6</v>
      </c>
      <c r="T280" s="6" t="str">
        <f t="shared" si="4"/>
        <v>2017M1002-52186-2</v>
      </c>
    </row>
    <row r="281" spans="2:20" x14ac:dyDescent="0.35">
      <c r="B281">
        <v>2018</v>
      </c>
      <c r="C281">
        <v>2018</v>
      </c>
      <c r="D281" s="1" t="s">
        <v>51</v>
      </c>
      <c r="E281" s="1" t="s">
        <v>50</v>
      </c>
      <c r="F281" s="1" t="s">
        <v>161</v>
      </c>
      <c r="G281" s="1" t="s">
        <v>160</v>
      </c>
      <c r="H281" s="1" t="s">
        <v>155</v>
      </c>
      <c r="I281" s="1" t="s">
        <v>154</v>
      </c>
      <c r="J281">
        <v>468</v>
      </c>
      <c r="K281">
        <v>1346333</v>
      </c>
      <c r="L281">
        <v>34.799999999999997</v>
      </c>
      <c r="M281">
        <v>31.6</v>
      </c>
      <c r="N281">
        <v>37.9</v>
      </c>
      <c r="O281">
        <v>1.6</v>
      </c>
      <c r="P281">
        <v>34.200000000000003</v>
      </c>
      <c r="Q281">
        <v>31</v>
      </c>
      <c r="R281">
        <v>37.4</v>
      </c>
      <c r="S281">
        <v>1.6</v>
      </c>
      <c r="T281" s="6" t="str">
        <f t="shared" si="4"/>
        <v>2018M1002-52186-2</v>
      </c>
    </row>
    <row r="282" spans="2:20" x14ac:dyDescent="0.35">
      <c r="B282">
        <v>2019</v>
      </c>
      <c r="C282">
        <v>2019</v>
      </c>
      <c r="D282" s="1" t="s">
        <v>51</v>
      </c>
      <c r="E282" s="1" t="s">
        <v>50</v>
      </c>
      <c r="F282" s="1" t="s">
        <v>161</v>
      </c>
      <c r="G282" s="1" t="s">
        <v>160</v>
      </c>
      <c r="H282" s="1" t="s">
        <v>155</v>
      </c>
      <c r="I282" s="1" t="s">
        <v>154</v>
      </c>
      <c r="J282">
        <v>453</v>
      </c>
      <c r="K282">
        <v>1355989</v>
      </c>
      <c r="L282">
        <v>33.4</v>
      </c>
      <c r="M282">
        <v>30.3</v>
      </c>
      <c r="N282">
        <v>36.5</v>
      </c>
      <c r="O282">
        <v>1.6</v>
      </c>
      <c r="P282">
        <v>33.200000000000003</v>
      </c>
      <c r="Q282">
        <v>30.1</v>
      </c>
      <c r="R282">
        <v>36.299999999999997</v>
      </c>
      <c r="S282">
        <v>1.6</v>
      </c>
      <c r="T282" s="6" t="str">
        <f t="shared" si="4"/>
        <v>2019M1002-52186-2</v>
      </c>
    </row>
    <row r="283" spans="2:20" x14ac:dyDescent="0.35">
      <c r="B283">
        <v>2020</v>
      </c>
      <c r="C283">
        <v>2020</v>
      </c>
      <c r="D283" s="1" t="s">
        <v>51</v>
      </c>
      <c r="E283" s="1" t="s">
        <v>50</v>
      </c>
      <c r="F283" s="1" t="s">
        <v>161</v>
      </c>
      <c r="G283" s="1" t="s">
        <v>160</v>
      </c>
      <c r="H283" s="1" t="s">
        <v>155</v>
      </c>
      <c r="I283" s="1" t="s">
        <v>154</v>
      </c>
      <c r="J283">
        <v>512</v>
      </c>
      <c r="K283">
        <v>1354955</v>
      </c>
      <c r="L283">
        <v>37.799999999999997</v>
      </c>
      <c r="M283">
        <v>34.5</v>
      </c>
      <c r="N283">
        <v>41.1</v>
      </c>
      <c r="O283">
        <v>1.7</v>
      </c>
      <c r="P283">
        <v>37.5</v>
      </c>
      <c r="Q283">
        <v>34.200000000000003</v>
      </c>
      <c r="R283">
        <v>40.799999999999997</v>
      </c>
      <c r="S283">
        <v>1.7</v>
      </c>
      <c r="T283" s="6" t="str">
        <f t="shared" si="4"/>
        <v>2020M1002-52186-2</v>
      </c>
    </row>
    <row r="284" spans="2:20" x14ac:dyDescent="0.35">
      <c r="B284">
        <v>1999</v>
      </c>
      <c r="C284">
        <v>1999</v>
      </c>
      <c r="D284" s="1" t="s">
        <v>51</v>
      </c>
      <c r="E284" s="1" t="s">
        <v>50</v>
      </c>
      <c r="F284" s="1" t="s">
        <v>161</v>
      </c>
      <c r="G284" s="1" t="s">
        <v>160</v>
      </c>
      <c r="H284" s="1" t="s">
        <v>153</v>
      </c>
      <c r="I284" s="1" t="s">
        <v>152</v>
      </c>
      <c r="J284">
        <v>2</v>
      </c>
      <c r="K284" t="s">
        <v>151</v>
      </c>
      <c r="L284" t="s">
        <v>151</v>
      </c>
      <c r="M284" t="s">
        <v>151</v>
      </c>
      <c r="N284" t="s">
        <v>151</v>
      </c>
      <c r="O284" t="s">
        <v>151</v>
      </c>
      <c r="P284" t="s">
        <v>151</v>
      </c>
      <c r="Q284" t="s">
        <v>151</v>
      </c>
      <c r="R284" t="s">
        <v>151</v>
      </c>
      <c r="S284" t="s">
        <v>151</v>
      </c>
      <c r="T284" s="6" t="str">
        <f t="shared" si="4"/>
        <v>1999M1002-5NS</v>
      </c>
    </row>
    <row r="285" spans="2:20" x14ac:dyDescent="0.35">
      <c r="B285">
        <v>2000</v>
      </c>
      <c r="C285">
        <v>2000</v>
      </c>
      <c r="D285" s="1" t="s">
        <v>51</v>
      </c>
      <c r="E285" s="1" t="s">
        <v>50</v>
      </c>
      <c r="F285" s="1" t="s">
        <v>161</v>
      </c>
      <c r="G285" s="1" t="s">
        <v>160</v>
      </c>
      <c r="H285" s="1" t="s">
        <v>153</v>
      </c>
      <c r="I285" s="1" t="s">
        <v>152</v>
      </c>
      <c r="J285">
        <v>3</v>
      </c>
      <c r="K285" t="s">
        <v>151</v>
      </c>
      <c r="L285" t="s">
        <v>151</v>
      </c>
      <c r="M285" t="s">
        <v>151</v>
      </c>
      <c r="N285" t="s">
        <v>151</v>
      </c>
      <c r="O285" t="s">
        <v>151</v>
      </c>
      <c r="P285" t="s">
        <v>151</v>
      </c>
      <c r="Q285" t="s">
        <v>151</v>
      </c>
      <c r="R285" t="s">
        <v>151</v>
      </c>
      <c r="S285" t="s">
        <v>151</v>
      </c>
      <c r="T285" s="6" t="str">
        <f t="shared" si="4"/>
        <v>2000M1002-5NS</v>
      </c>
    </row>
    <row r="286" spans="2:20" x14ac:dyDescent="0.35">
      <c r="B286">
        <v>2001</v>
      </c>
      <c r="C286">
        <v>2001</v>
      </c>
      <c r="D286" s="1" t="s">
        <v>51</v>
      </c>
      <c r="E286" s="1" t="s">
        <v>50</v>
      </c>
      <c r="F286" s="1" t="s">
        <v>161</v>
      </c>
      <c r="G286" s="1" t="s">
        <v>160</v>
      </c>
      <c r="H286" s="1" t="s">
        <v>153</v>
      </c>
      <c r="I286" s="1" t="s">
        <v>152</v>
      </c>
      <c r="J286">
        <v>2</v>
      </c>
      <c r="K286" t="s">
        <v>151</v>
      </c>
      <c r="L286" t="s">
        <v>151</v>
      </c>
      <c r="M286" t="s">
        <v>151</v>
      </c>
      <c r="N286" t="s">
        <v>151</v>
      </c>
      <c r="O286" t="s">
        <v>151</v>
      </c>
      <c r="P286" t="s">
        <v>151</v>
      </c>
      <c r="Q286" t="s">
        <v>151</v>
      </c>
      <c r="R286" t="s">
        <v>151</v>
      </c>
      <c r="S286" t="s">
        <v>151</v>
      </c>
      <c r="T286" s="6" t="str">
        <f t="shared" si="4"/>
        <v>2001M1002-5NS</v>
      </c>
    </row>
    <row r="287" spans="2:20" x14ac:dyDescent="0.35">
      <c r="B287">
        <v>2002</v>
      </c>
      <c r="C287">
        <v>2002</v>
      </c>
      <c r="D287" s="1" t="s">
        <v>51</v>
      </c>
      <c r="E287" s="1" t="s">
        <v>50</v>
      </c>
      <c r="F287" s="1" t="s">
        <v>161</v>
      </c>
      <c r="G287" s="1" t="s">
        <v>160</v>
      </c>
      <c r="H287" s="1" t="s">
        <v>153</v>
      </c>
      <c r="I287" s="1" t="s">
        <v>152</v>
      </c>
      <c r="J287">
        <v>2</v>
      </c>
      <c r="K287" t="s">
        <v>151</v>
      </c>
      <c r="L287" t="s">
        <v>151</v>
      </c>
      <c r="M287" t="s">
        <v>151</v>
      </c>
      <c r="N287" t="s">
        <v>151</v>
      </c>
      <c r="O287" t="s">
        <v>151</v>
      </c>
      <c r="P287" t="s">
        <v>151</v>
      </c>
      <c r="Q287" t="s">
        <v>151</v>
      </c>
      <c r="R287" t="s">
        <v>151</v>
      </c>
      <c r="S287" t="s">
        <v>151</v>
      </c>
      <c r="T287" s="6" t="str">
        <f t="shared" si="4"/>
        <v>2002M1002-5NS</v>
      </c>
    </row>
    <row r="288" spans="2:20" x14ac:dyDescent="0.35">
      <c r="B288">
        <v>2003</v>
      </c>
      <c r="C288">
        <v>2003</v>
      </c>
      <c r="D288" s="1" t="s">
        <v>51</v>
      </c>
      <c r="E288" s="1" t="s">
        <v>50</v>
      </c>
      <c r="F288" s="1" t="s">
        <v>161</v>
      </c>
      <c r="G288" s="1" t="s">
        <v>160</v>
      </c>
      <c r="H288" s="1" t="s">
        <v>153</v>
      </c>
      <c r="I288" s="1" t="s">
        <v>152</v>
      </c>
      <c r="J288">
        <v>1</v>
      </c>
      <c r="K288" t="s">
        <v>151</v>
      </c>
      <c r="L288" t="s">
        <v>151</v>
      </c>
      <c r="M288" t="s">
        <v>151</v>
      </c>
      <c r="N288" t="s">
        <v>151</v>
      </c>
      <c r="O288" t="s">
        <v>151</v>
      </c>
      <c r="P288" t="s">
        <v>151</v>
      </c>
      <c r="Q288" t="s">
        <v>151</v>
      </c>
      <c r="R288" t="s">
        <v>151</v>
      </c>
      <c r="S288" t="s">
        <v>151</v>
      </c>
      <c r="T288" s="6" t="str">
        <f t="shared" si="4"/>
        <v>2003M1002-5NS</v>
      </c>
    </row>
    <row r="289" spans="2:20" x14ac:dyDescent="0.35">
      <c r="B289">
        <v>2004</v>
      </c>
      <c r="C289">
        <v>2004</v>
      </c>
      <c r="D289" s="1" t="s">
        <v>51</v>
      </c>
      <c r="E289" s="1" t="s">
        <v>50</v>
      </c>
      <c r="F289" s="1" t="s">
        <v>161</v>
      </c>
      <c r="G289" s="1" t="s">
        <v>160</v>
      </c>
      <c r="H289" s="1" t="s">
        <v>153</v>
      </c>
      <c r="I289" s="1" t="s">
        <v>152</v>
      </c>
      <c r="J289">
        <v>4</v>
      </c>
      <c r="K289" t="s">
        <v>151</v>
      </c>
      <c r="L289" t="s">
        <v>151</v>
      </c>
      <c r="M289" t="s">
        <v>151</v>
      </c>
      <c r="N289" t="s">
        <v>151</v>
      </c>
      <c r="O289" t="s">
        <v>151</v>
      </c>
      <c r="P289" t="s">
        <v>151</v>
      </c>
      <c r="Q289" t="s">
        <v>151</v>
      </c>
      <c r="R289" t="s">
        <v>151</v>
      </c>
      <c r="S289" t="s">
        <v>151</v>
      </c>
      <c r="T289" s="6" t="str">
        <f t="shared" si="4"/>
        <v>2004M1002-5NS</v>
      </c>
    </row>
    <row r="290" spans="2:20" x14ac:dyDescent="0.35">
      <c r="B290">
        <v>2005</v>
      </c>
      <c r="C290">
        <v>2005</v>
      </c>
      <c r="D290" s="1" t="s">
        <v>51</v>
      </c>
      <c r="E290" s="1" t="s">
        <v>50</v>
      </c>
      <c r="F290" s="1" t="s">
        <v>161</v>
      </c>
      <c r="G290" s="1" t="s">
        <v>160</v>
      </c>
      <c r="H290" s="1" t="s">
        <v>153</v>
      </c>
      <c r="I290" s="1" t="s">
        <v>152</v>
      </c>
      <c r="J290">
        <v>3</v>
      </c>
      <c r="K290" t="s">
        <v>151</v>
      </c>
      <c r="L290" t="s">
        <v>151</v>
      </c>
      <c r="M290" t="s">
        <v>151</v>
      </c>
      <c r="N290" t="s">
        <v>151</v>
      </c>
      <c r="O290" t="s">
        <v>151</v>
      </c>
      <c r="P290" t="s">
        <v>151</v>
      </c>
      <c r="Q290" t="s">
        <v>151</v>
      </c>
      <c r="R290" t="s">
        <v>151</v>
      </c>
      <c r="S290" t="s">
        <v>151</v>
      </c>
      <c r="T290" s="6" t="str">
        <f t="shared" si="4"/>
        <v>2005M1002-5NS</v>
      </c>
    </row>
    <row r="291" spans="2:20" x14ac:dyDescent="0.35">
      <c r="B291">
        <v>2006</v>
      </c>
      <c r="C291">
        <v>2006</v>
      </c>
      <c r="D291" s="1" t="s">
        <v>51</v>
      </c>
      <c r="E291" s="1" t="s">
        <v>50</v>
      </c>
      <c r="F291" s="1" t="s">
        <v>161</v>
      </c>
      <c r="G291" s="1" t="s">
        <v>160</v>
      </c>
      <c r="H291" s="1" t="s">
        <v>153</v>
      </c>
      <c r="I291" s="1" t="s">
        <v>152</v>
      </c>
      <c r="J291">
        <v>2</v>
      </c>
      <c r="K291" t="s">
        <v>151</v>
      </c>
      <c r="L291" t="s">
        <v>151</v>
      </c>
      <c r="M291" t="s">
        <v>151</v>
      </c>
      <c r="N291" t="s">
        <v>151</v>
      </c>
      <c r="O291" t="s">
        <v>151</v>
      </c>
      <c r="P291" t="s">
        <v>151</v>
      </c>
      <c r="Q291" t="s">
        <v>151</v>
      </c>
      <c r="R291" t="s">
        <v>151</v>
      </c>
      <c r="S291" t="s">
        <v>151</v>
      </c>
      <c r="T291" s="6" t="str">
        <f t="shared" si="4"/>
        <v>2006M1002-5NS</v>
      </c>
    </row>
    <row r="292" spans="2:20" x14ac:dyDescent="0.35">
      <c r="B292">
        <v>2007</v>
      </c>
      <c r="C292">
        <v>2007</v>
      </c>
      <c r="D292" s="1" t="s">
        <v>51</v>
      </c>
      <c r="E292" s="1" t="s">
        <v>50</v>
      </c>
      <c r="F292" s="1" t="s">
        <v>161</v>
      </c>
      <c r="G292" s="1" t="s">
        <v>160</v>
      </c>
      <c r="H292" s="1" t="s">
        <v>153</v>
      </c>
      <c r="I292" s="1" t="s">
        <v>152</v>
      </c>
      <c r="J292">
        <v>2</v>
      </c>
      <c r="K292" t="s">
        <v>151</v>
      </c>
      <c r="L292" t="s">
        <v>151</v>
      </c>
      <c r="M292" t="s">
        <v>151</v>
      </c>
      <c r="N292" t="s">
        <v>151</v>
      </c>
      <c r="O292" t="s">
        <v>151</v>
      </c>
      <c r="P292" t="s">
        <v>151</v>
      </c>
      <c r="Q292" t="s">
        <v>151</v>
      </c>
      <c r="R292" t="s">
        <v>151</v>
      </c>
      <c r="S292" t="s">
        <v>151</v>
      </c>
      <c r="T292" s="6" t="str">
        <f t="shared" si="4"/>
        <v>2007M1002-5NS</v>
      </c>
    </row>
    <row r="293" spans="2:20" x14ac:dyDescent="0.35">
      <c r="B293">
        <v>2010</v>
      </c>
      <c r="C293">
        <v>2010</v>
      </c>
      <c r="D293" s="1" t="s">
        <v>51</v>
      </c>
      <c r="E293" s="1" t="s">
        <v>50</v>
      </c>
      <c r="F293" s="1" t="s">
        <v>161</v>
      </c>
      <c r="G293" s="1" t="s">
        <v>160</v>
      </c>
      <c r="H293" s="1" t="s">
        <v>153</v>
      </c>
      <c r="I293" s="1" t="s">
        <v>152</v>
      </c>
      <c r="J293">
        <v>2</v>
      </c>
      <c r="K293" t="s">
        <v>151</v>
      </c>
      <c r="L293" t="s">
        <v>151</v>
      </c>
      <c r="M293" t="s">
        <v>151</v>
      </c>
      <c r="N293" t="s">
        <v>151</v>
      </c>
      <c r="O293" t="s">
        <v>151</v>
      </c>
      <c r="P293" t="s">
        <v>151</v>
      </c>
      <c r="Q293" t="s">
        <v>151</v>
      </c>
      <c r="R293" t="s">
        <v>151</v>
      </c>
      <c r="S293" t="s">
        <v>151</v>
      </c>
      <c r="T293" s="6" t="str">
        <f t="shared" si="4"/>
        <v>2010M1002-5NS</v>
      </c>
    </row>
    <row r="294" spans="2:20" x14ac:dyDescent="0.35">
      <c r="B294">
        <v>2011</v>
      </c>
      <c r="C294">
        <v>2011</v>
      </c>
      <c r="D294" s="1" t="s">
        <v>51</v>
      </c>
      <c r="E294" s="1" t="s">
        <v>50</v>
      </c>
      <c r="F294" s="1" t="s">
        <v>161</v>
      </c>
      <c r="G294" s="1" t="s">
        <v>160</v>
      </c>
      <c r="H294" s="1" t="s">
        <v>153</v>
      </c>
      <c r="I294" s="1" t="s">
        <v>152</v>
      </c>
      <c r="J294">
        <v>3</v>
      </c>
      <c r="K294" t="s">
        <v>151</v>
      </c>
      <c r="L294" t="s">
        <v>151</v>
      </c>
      <c r="M294" t="s">
        <v>151</v>
      </c>
      <c r="N294" t="s">
        <v>151</v>
      </c>
      <c r="O294" t="s">
        <v>151</v>
      </c>
      <c r="P294" t="s">
        <v>151</v>
      </c>
      <c r="Q294" t="s">
        <v>151</v>
      </c>
      <c r="R294" t="s">
        <v>151</v>
      </c>
      <c r="S294" t="s">
        <v>151</v>
      </c>
      <c r="T294" s="6" t="str">
        <f t="shared" si="4"/>
        <v>2011M1002-5NS</v>
      </c>
    </row>
    <row r="295" spans="2:20" x14ac:dyDescent="0.35">
      <c r="B295">
        <v>2012</v>
      </c>
      <c r="C295">
        <v>2012</v>
      </c>
      <c r="D295" s="1" t="s">
        <v>51</v>
      </c>
      <c r="E295" s="1" t="s">
        <v>50</v>
      </c>
      <c r="F295" s="1" t="s">
        <v>161</v>
      </c>
      <c r="G295" s="1" t="s">
        <v>160</v>
      </c>
      <c r="H295" s="1" t="s">
        <v>153</v>
      </c>
      <c r="I295" s="1" t="s">
        <v>152</v>
      </c>
      <c r="J295">
        <v>2</v>
      </c>
      <c r="K295" t="s">
        <v>151</v>
      </c>
      <c r="L295" t="s">
        <v>151</v>
      </c>
      <c r="M295" t="s">
        <v>151</v>
      </c>
      <c r="N295" t="s">
        <v>151</v>
      </c>
      <c r="O295" t="s">
        <v>151</v>
      </c>
      <c r="P295" t="s">
        <v>151</v>
      </c>
      <c r="Q295" t="s">
        <v>151</v>
      </c>
      <c r="R295" t="s">
        <v>151</v>
      </c>
      <c r="S295" t="s">
        <v>151</v>
      </c>
      <c r="T295" s="6" t="str">
        <f t="shared" si="4"/>
        <v>2012M1002-5NS</v>
      </c>
    </row>
    <row r="296" spans="2:20" x14ac:dyDescent="0.35">
      <c r="B296">
        <v>2013</v>
      </c>
      <c r="C296">
        <v>2013</v>
      </c>
      <c r="D296" s="1" t="s">
        <v>51</v>
      </c>
      <c r="E296" s="1" t="s">
        <v>50</v>
      </c>
      <c r="F296" s="1" t="s">
        <v>161</v>
      </c>
      <c r="G296" s="1" t="s">
        <v>160</v>
      </c>
      <c r="H296" s="1" t="s">
        <v>153</v>
      </c>
      <c r="I296" s="1" t="s">
        <v>152</v>
      </c>
      <c r="J296">
        <v>2</v>
      </c>
      <c r="K296" t="s">
        <v>151</v>
      </c>
      <c r="L296" t="s">
        <v>151</v>
      </c>
      <c r="M296" t="s">
        <v>151</v>
      </c>
      <c r="N296" t="s">
        <v>151</v>
      </c>
      <c r="O296" t="s">
        <v>151</v>
      </c>
      <c r="P296" t="s">
        <v>151</v>
      </c>
      <c r="Q296" t="s">
        <v>151</v>
      </c>
      <c r="R296" t="s">
        <v>151</v>
      </c>
      <c r="S296" t="s">
        <v>151</v>
      </c>
      <c r="T296" s="6" t="str">
        <f t="shared" si="4"/>
        <v>2013M1002-5NS</v>
      </c>
    </row>
    <row r="297" spans="2:20" x14ac:dyDescent="0.35">
      <c r="B297">
        <v>2015</v>
      </c>
      <c r="C297">
        <v>2015</v>
      </c>
      <c r="D297" s="1" t="s">
        <v>51</v>
      </c>
      <c r="E297" s="1" t="s">
        <v>50</v>
      </c>
      <c r="F297" s="1" t="s">
        <v>161</v>
      </c>
      <c r="G297" s="1" t="s">
        <v>160</v>
      </c>
      <c r="H297" s="1" t="s">
        <v>153</v>
      </c>
      <c r="I297" s="1" t="s">
        <v>152</v>
      </c>
      <c r="J297">
        <v>1</v>
      </c>
      <c r="K297" t="s">
        <v>151</v>
      </c>
      <c r="L297" t="s">
        <v>151</v>
      </c>
      <c r="M297" t="s">
        <v>151</v>
      </c>
      <c r="N297" t="s">
        <v>151</v>
      </c>
      <c r="O297" t="s">
        <v>151</v>
      </c>
      <c r="P297" t="s">
        <v>151</v>
      </c>
      <c r="Q297" t="s">
        <v>151</v>
      </c>
      <c r="R297" t="s">
        <v>151</v>
      </c>
      <c r="S297" t="s">
        <v>151</v>
      </c>
      <c r="T297" s="6" t="str">
        <f t="shared" si="4"/>
        <v>2015M1002-5NS</v>
      </c>
    </row>
    <row r="298" spans="2:20" x14ac:dyDescent="0.35">
      <c r="B298">
        <v>2016</v>
      </c>
      <c r="C298">
        <v>2016</v>
      </c>
      <c r="D298" s="1" t="s">
        <v>51</v>
      </c>
      <c r="E298" s="1" t="s">
        <v>50</v>
      </c>
      <c r="F298" s="1" t="s">
        <v>161</v>
      </c>
      <c r="G298" s="1" t="s">
        <v>160</v>
      </c>
      <c r="H298" s="1" t="s">
        <v>153</v>
      </c>
      <c r="I298" s="1" t="s">
        <v>152</v>
      </c>
      <c r="J298">
        <v>2</v>
      </c>
      <c r="K298" t="s">
        <v>151</v>
      </c>
      <c r="L298" t="s">
        <v>151</v>
      </c>
      <c r="M298" t="s">
        <v>151</v>
      </c>
      <c r="N298" t="s">
        <v>151</v>
      </c>
      <c r="O298" t="s">
        <v>151</v>
      </c>
      <c r="P298" t="s">
        <v>151</v>
      </c>
      <c r="Q298" t="s">
        <v>151</v>
      </c>
      <c r="R298" t="s">
        <v>151</v>
      </c>
      <c r="S298" t="s">
        <v>151</v>
      </c>
      <c r="T298" s="6" t="str">
        <f t="shared" si="4"/>
        <v>2016M1002-5NS</v>
      </c>
    </row>
    <row r="299" spans="2:20" x14ac:dyDescent="0.35">
      <c r="B299">
        <v>2017</v>
      </c>
      <c r="C299">
        <v>2017</v>
      </c>
      <c r="D299" s="1" t="s">
        <v>51</v>
      </c>
      <c r="E299" s="1" t="s">
        <v>50</v>
      </c>
      <c r="F299" s="1" t="s">
        <v>161</v>
      </c>
      <c r="G299" s="1" t="s">
        <v>160</v>
      </c>
      <c r="H299" s="1" t="s">
        <v>153</v>
      </c>
      <c r="I299" s="1" t="s">
        <v>152</v>
      </c>
      <c r="J299">
        <v>1</v>
      </c>
      <c r="K299" t="s">
        <v>151</v>
      </c>
      <c r="L299" t="s">
        <v>151</v>
      </c>
      <c r="M299" t="s">
        <v>151</v>
      </c>
      <c r="N299" t="s">
        <v>151</v>
      </c>
      <c r="O299" t="s">
        <v>151</v>
      </c>
      <c r="P299" t="s">
        <v>151</v>
      </c>
      <c r="Q299" t="s">
        <v>151</v>
      </c>
      <c r="R299" t="s">
        <v>151</v>
      </c>
      <c r="S299" t="s">
        <v>151</v>
      </c>
      <c r="T299" s="6" t="str">
        <f t="shared" si="4"/>
        <v>2017M1002-5NS</v>
      </c>
    </row>
    <row r="300" spans="2:20" x14ac:dyDescent="0.35">
      <c r="B300">
        <v>2018</v>
      </c>
      <c r="C300">
        <v>2018</v>
      </c>
      <c r="D300" s="1" t="s">
        <v>51</v>
      </c>
      <c r="E300" s="1" t="s">
        <v>50</v>
      </c>
      <c r="F300" s="1" t="s">
        <v>161</v>
      </c>
      <c r="G300" s="1" t="s">
        <v>160</v>
      </c>
      <c r="H300" s="1" t="s">
        <v>153</v>
      </c>
      <c r="I300" s="1" t="s">
        <v>152</v>
      </c>
      <c r="J300">
        <v>2</v>
      </c>
      <c r="K300" t="s">
        <v>151</v>
      </c>
      <c r="L300" t="s">
        <v>151</v>
      </c>
      <c r="M300" t="s">
        <v>151</v>
      </c>
      <c r="N300" t="s">
        <v>151</v>
      </c>
      <c r="O300" t="s">
        <v>151</v>
      </c>
      <c r="P300" t="s">
        <v>151</v>
      </c>
      <c r="Q300" t="s">
        <v>151</v>
      </c>
      <c r="R300" t="s">
        <v>151</v>
      </c>
      <c r="S300" t="s">
        <v>151</v>
      </c>
      <c r="T300" s="6" t="str">
        <f t="shared" si="4"/>
        <v>2018M1002-5NS</v>
      </c>
    </row>
    <row r="301" spans="2:20" x14ac:dyDescent="0.35">
      <c r="B301">
        <v>2020</v>
      </c>
      <c r="C301">
        <v>2020</v>
      </c>
      <c r="D301" s="1" t="s">
        <v>51</v>
      </c>
      <c r="E301" s="1" t="s">
        <v>50</v>
      </c>
      <c r="F301" s="1" t="s">
        <v>161</v>
      </c>
      <c r="G301" s="1" t="s">
        <v>160</v>
      </c>
      <c r="H301" s="1" t="s">
        <v>153</v>
      </c>
      <c r="I301" s="1" t="s">
        <v>152</v>
      </c>
      <c r="J301">
        <v>2</v>
      </c>
      <c r="K301" t="s">
        <v>151</v>
      </c>
      <c r="L301" t="s">
        <v>151</v>
      </c>
      <c r="M301" t="s">
        <v>151</v>
      </c>
      <c r="N301" t="s">
        <v>151</v>
      </c>
      <c r="O301" t="s">
        <v>151</v>
      </c>
      <c r="P301" t="s">
        <v>151</v>
      </c>
      <c r="Q301" t="s">
        <v>151</v>
      </c>
      <c r="R301" t="s">
        <v>151</v>
      </c>
      <c r="S301" t="s">
        <v>151</v>
      </c>
      <c r="T301" s="6" t="str">
        <f t="shared" si="4"/>
        <v>2020M1002-5NS</v>
      </c>
    </row>
    <row r="302" spans="2:20" x14ac:dyDescent="0.35">
      <c r="B302">
        <v>1999</v>
      </c>
      <c r="C302">
        <v>1999</v>
      </c>
      <c r="D302" s="1" t="s">
        <v>51</v>
      </c>
      <c r="E302" s="1" t="s">
        <v>50</v>
      </c>
      <c r="F302" s="1" t="s">
        <v>159</v>
      </c>
      <c r="G302" s="1" t="s">
        <v>158</v>
      </c>
      <c r="H302" s="1" t="s">
        <v>157</v>
      </c>
      <c r="I302" s="1" t="s">
        <v>156</v>
      </c>
      <c r="J302">
        <v>8</v>
      </c>
      <c r="K302">
        <v>193287</v>
      </c>
      <c r="L302" t="s">
        <v>162</v>
      </c>
      <c r="M302">
        <v>1.8</v>
      </c>
      <c r="N302">
        <v>8.1999999999999993</v>
      </c>
      <c r="O302">
        <v>1.5</v>
      </c>
      <c r="P302" t="s">
        <v>162</v>
      </c>
      <c r="Q302">
        <v>2.1</v>
      </c>
      <c r="R302">
        <v>12.5</v>
      </c>
      <c r="S302">
        <v>2.4</v>
      </c>
      <c r="T302" s="6" t="str">
        <f t="shared" si="4"/>
        <v>1999MA-PI2135-2</v>
      </c>
    </row>
    <row r="303" spans="2:20" x14ac:dyDescent="0.35">
      <c r="B303">
        <v>2000</v>
      </c>
      <c r="C303">
        <v>2000</v>
      </c>
      <c r="D303" s="1" t="s">
        <v>51</v>
      </c>
      <c r="E303" s="1" t="s">
        <v>50</v>
      </c>
      <c r="F303" s="1" t="s">
        <v>159</v>
      </c>
      <c r="G303" s="1" t="s">
        <v>158</v>
      </c>
      <c r="H303" s="1" t="s">
        <v>157</v>
      </c>
      <c r="I303" s="1" t="s">
        <v>156</v>
      </c>
      <c r="J303">
        <v>7</v>
      </c>
      <c r="K303">
        <v>200381</v>
      </c>
      <c r="L303" t="s">
        <v>162</v>
      </c>
      <c r="M303">
        <v>1.4</v>
      </c>
      <c r="N303">
        <v>7.2</v>
      </c>
      <c r="O303">
        <v>1.3</v>
      </c>
      <c r="P303" t="s">
        <v>162</v>
      </c>
      <c r="Q303">
        <v>1.3</v>
      </c>
      <c r="R303">
        <v>7.8</v>
      </c>
      <c r="S303">
        <v>1.4</v>
      </c>
      <c r="T303" s="6" t="str">
        <f t="shared" si="4"/>
        <v>2000MA-PI2135-2</v>
      </c>
    </row>
    <row r="304" spans="2:20" x14ac:dyDescent="0.35">
      <c r="B304">
        <v>2001</v>
      </c>
      <c r="C304">
        <v>2001</v>
      </c>
      <c r="D304" s="1" t="s">
        <v>51</v>
      </c>
      <c r="E304" s="1" t="s">
        <v>50</v>
      </c>
      <c r="F304" s="1" t="s">
        <v>159</v>
      </c>
      <c r="G304" s="1" t="s">
        <v>158</v>
      </c>
      <c r="H304" s="1" t="s">
        <v>157</v>
      </c>
      <c r="I304" s="1" t="s">
        <v>156</v>
      </c>
      <c r="J304">
        <v>6</v>
      </c>
      <c r="K304">
        <v>222662</v>
      </c>
      <c r="L304" t="s">
        <v>162</v>
      </c>
      <c r="M304">
        <v>1</v>
      </c>
      <c r="N304">
        <v>5.9</v>
      </c>
      <c r="O304">
        <v>1.1000000000000001</v>
      </c>
      <c r="P304" t="s">
        <v>162</v>
      </c>
      <c r="Q304">
        <v>1.2</v>
      </c>
      <c r="R304">
        <v>11.3</v>
      </c>
      <c r="S304">
        <v>2.2000000000000002</v>
      </c>
      <c r="T304" s="6" t="str">
        <f t="shared" si="4"/>
        <v>2001MA-PI2135-2</v>
      </c>
    </row>
    <row r="305" spans="2:20" x14ac:dyDescent="0.35">
      <c r="B305">
        <v>2002</v>
      </c>
      <c r="C305">
        <v>2002</v>
      </c>
      <c r="D305" s="1" t="s">
        <v>51</v>
      </c>
      <c r="E305" s="1" t="s">
        <v>50</v>
      </c>
      <c r="F305" s="1" t="s">
        <v>159</v>
      </c>
      <c r="G305" s="1" t="s">
        <v>158</v>
      </c>
      <c r="H305" s="1" t="s">
        <v>157</v>
      </c>
      <c r="I305" s="1" t="s">
        <v>156</v>
      </c>
      <c r="J305">
        <v>11</v>
      </c>
      <c r="K305">
        <v>240519</v>
      </c>
      <c r="L305" t="s">
        <v>162</v>
      </c>
      <c r="M305">
        <v>2.2999999999999998</v>
      </c>
      <c r="N305">
        <v>8.1999999999999993</v>
      </c>
      <c r="O305">
        <v>1.4</v>
      </c>
      <c r="P305" t="s">
        <v>162</v>
      </c>
      <c r="Q305">
        <v>2.2000000000000002</v>
      </c>
      <c r="R305">
        <v>9</v>
      </c>
      <c r="S305">
        <v>1.6</v>
      </c>
      <c r="T305" s="6" t="str">
        <f t="shared" si="4"/>
        <v>2002MA-PI2135-2</v>
      </c>
    </row>
    <row r="306" spans="2:20" x14ac:dyDescent="0.35">
      <c r="B306">
        <v>2003</v>
      </c>
      <c r="C306">
        <v>2003</v>
      </c>
      <c r="D306" s="1" t="s">
        <v>51</v>
      </c>
      <c r="E306" s="1" t="s">
        <v>50</v>
      </c>
      <c r="F306" s="1" t="s">
        <v>159</v>
      </c>
      <c r="G306" s="1" t="s">
        <v>158</v>
      </c>
      <c r="H306" s="1" t="s">
        <v>157</v>
      </c>
      <c r="I306" s="1" t="s">
        <v>156</v>
      </c>
      <c r="J306">
        <v>13</v>
      </c>
      <c r="K306">
        <v>259329</v>
      </c>
      <c r="L306" t="s">
        <v>162</v>
      </c>
      <c r="M306">
        <v>2.7</v>
      </c>
      <c r="N306">
        <v>8.6</v>
      </c>
      <c r="O306">
        <v>1.4</v>
      </c>
      <c r="P306" t="s">
        <v>162</v>
      </c>
      <c r="Q306">
        <v>4.3</v>
      </c>
      <c r="R306">
        <v>25.3</v>
      </c>
      <c r="S306">
        <v>4.5999999999999996</v>
      </c>
      <c r="T306" s="6" t="str">
        <f t="shared" si="4"/>
        <v>2003MA-PI2135-2</v>
      </c>
    </row>
    <row r="307" spans="2:20" x14ac:dyDescent="0.35">
      <c r="B307">
        <v>2004</v>
      </c>
      <c r="C307">
        <v>2004</v>
      </c>
      <c r="D307" s="1" t="s">
        <v>51</v>
      </c>
      <c r="E307" s="1" t="s">
        <v>50</v>
      </c>
      <c r="F307" s="1" t="s">
        <v>159</v>
      </c>
      <c r="G307" s="1" t="s">
        <v>158</v>
      </c>
      <c r="H307" s="1" t="s">
        <v>157</v>
      </c>
      <c r="I307" s="1" t="s">
        <v>156</v>
      </c>
      <c r="J307">
        <v>8</v>
      </c>
      <c r="K307">
        <v>280527</v>
      </c>
      <c r="L307" t="s">
        <v>162</v>
      </c>
      <c r="M307">
        <v>1.2</v>
      </c>
      <c r="N307">
        <v>5.6</v>
      </c>
      <c r="O307">
        <v>1</v>
      </c>
      <c r="P307" t="s">
        <v>162</v>
      </c>
      <c r="Q307">
        <v>1.9</v>
      </c>
      <c r="R307">
        <v>13.8</v>
      </c>
      <c r="S307">
        <v>2.8</v>
      </c>
      <c r="T307" s="6" t="str">
        <f t="shared" si="4"/>
        <v>2004MA-PI2135-2</v>
      </c>
    </row>
    <row r="308" spans="2:20" x14ac:dyDescent="0.35">
      <c r="B308">
        <v>2005</v>
      </c>
      <c r="C308">
        <v>2005</v>
      </c>
      <c r="D308" s="1" t="s">
        <v>51</v>
      </c>
      <c r="E308" s="1" t="s">
        <v>50</v>
      </c>
      <c r="F308" s="1" t="s">
        <v>159</v>
      </c>
      <c r="G308" s="1" t="s">
        <v>158</v>
      </c>
      <c r="H308" s="1" t="s">
        <v>157</v>
      </c>
      <c r="I308" s="1" t="s">
        <v>156</v>
      </c>
      <c r="J308">
        <v>10</v>
      </c>
      <c r="K308">
        <v>303662</v>
      </c>
      <c r="L308" t="s">
        <v>162</v>
      </c>
      <c r="M308">
        <v>1.6</v>
      </c>
      <c r="N308">
        <v>6.1</v>
      </c>
      <c r="O308">
        <v>1</v>
      </c>
      <c r="P308" t="s">
        <v>162</v>
      </c>
      <c r="Q308">
        <v>1.8</v>
      </c>
      <c r="R308">
        <v>13.1</v>
      </c>
      <c r="S308">
        <v>2.4</v>
      </c>
      <c r="T308" s="6" t="str">
        <f t="shared" si="4"/>
        <v>2005MA-PI2135-2</v>
      </c>
    </row>
    <row r="309" spans="2:20" x14ac:dyDescent="0.35">
      <c r="B309">
        <v>2006</v>
      </c>
      <c r="C309">
        <v>2006</v>
      </c>
      <c r="D309" s="1" t="s">
        <v>51</v>
      </c>
      <c r="E309" s="1" t="s">
        <v>50</v>
      </c>
      <c r="F309" s="1" t="s">
        <v>159</v>
      </c>
      <c r="G309" s="1" t="s">
        <v>158</v>
      </c>
      <c r="H309" s="1" t="s">
        <v>157</v>
      </c>
      <c r="I309" s="1" t="s">
        <v>156</v>
      </c>
      <c r="J309">
        <v>10</v>
      </c>
      <c r="K309">
        <v>328056</v>
      </c>
      <c r="L309" t="s">
        <v>162</v>
      </c>
      <c r="M309">
        <v>1.5</v>
      </c>
      <c r="N309">
        <v>5.6</v>
      </c>
      <c r="O309">
        <v>1</v>
      </c>
      <c r="P309" t="s">
        <v>162</v>
      </c>
      <c r="Q309">
        <v>1.5</v>
      </c>
      <c r="R309">
        <v>7.9</v>
      </c>
      <c r="S309">
        <v>1.5</v>
      </c>
      <c r="T309" s="6" t="str">
        <f t="shared" si="4"/>
        <v>2006MA-PI2135-2</v>
      </c>
    </row>
    <row r="310" spans="2:20" x14ac:dyDescent="0.35">
      <c r="B310">
        <v>2007</v>
      </c>
      <c r="C310">
        <v>2007</v>
      </c>
      <c r="D310" s="1" t="s">
        <v>51</v>
      </c>
      <c r="E310" s="1" t="s">
        <v>50</v>
      </c>
      <c r="F310" s="1" t="s">
        <v>159</v>
      </c>
      <c r="G310" s="1" t="s">
        <v>158</v>
      </c>
      <c r="H310" s="1" t="s">
        <v>157</v>
      </c>
      <c r="I310" s="1" t="s">
        <v>156</v>
      </c>
      <c r="J310">
        <v>14</v>
      </c>
      <c r="K310">
        <v>353561</v>
      </c>
      <c r="L310" t="s">
        <v>162</v>
      </c>
      <c r="M310">
        <v>2.2000000000000002</v>
      </c>
      <c r="N310">
        <v>6.6</v>
      </c>
      <c r="O310">
        <v>1.1000000000000001</v>
      </c>
      <c r="P310" t="s">
        <v>162</v>
      </c>
      <c r="Q310">
        <v>2.4</v>
      </c>
      <c r="R310">
        <v>9.9</v>
      </c>
      <c r="S310">
        <v>1.7</v>
      </c>
      <c r="T310" s="6" t="str">
        <f t="shared" si="4"/>
        <v>2007MA-PI2135-2</v>
      </c>
    </row>
    <row r="311" spans="2:20" x14ac:dyDescent="0.35">
      <c r="B311">
        <v>2008</v>
      </c>
      <c r="C311">
        <v>2008</v>
      </c>
      <c r="D311" s="1" t="s">
        <v>51</v>
      </c>
      <c r="E311" s="1" t="s">
        <v>50</v>
      </c>
      <c r="F311" s="1" t="s">
        <v>159</v>
      </c>
      <c r="G311" s="1" t="s">
        <v>158</v>
      </c>
      <c r="H311" s="1" t="s">
        <v>157</v>
      </c>
      <c r="I311" s="1" t="s">
        <v>156</v>
      </c>
      <c r="J311">
        <v>15</v>
      </c>
      <c r="K311">
        <v>380913</v>
      </c>
      <c r="L311" t="s">
        <v>162</v>
      </c>
      <c r="M311">
        <v>2.2000000000000002</v>
      </c>
      <c r="N311">
        <v>6.5</v>
      </c>
      <c r="O311">
        <v>1</v>
      </c>
      <c r="P311" t="s">
        <v>162</v>
      </c>
      <c r="Q311">
        <v>2.2999999999999998</v>
      </c>
      <c r="R311">
        <v>8.3000000000000007</v>
      </c>
      <c r="S311">
        <v>1.4</v>
      </c>
      <c r="T311" s="6" t="str">
        <f t="shared" si="4"/>
        <v>2008MA-PI2135-2</v>
      </c>
    </row>
    <row r="312" spans="2:20" x14ac:dyDescent="0.35">
      <c r="B312">
        <v>2009</v>
      </c>
      <c r="C312">
        <v>2009</v>
      </c>
      <c r="D312" s="1" t="s">
        <v>51</v>
      </c>
      <c r="E312" s="1" t="s">
        <v>50</v>
      </c>
      <c r="F312" s="1" t="s">
        <v>159</v>
      </c>
      <c r="G312" s="1" t="s">
        <v>158</v>
      </c>
      <c r="H312" s="1" t="s">
        <v>157</v>
      </c>
      <c r="I312" s="1" t="s">
        <v>156</v>
      </c>
      <c r="J312">
        <v>24</v>
      </c>
      <c r="K312">
        <v>409319</v>
      </c>
      <c r="L312">
        <v>5.9</v>
      </c>
      <c r="M312">
        <v>3.8</v>
      </c>
      <c r="N312">
        <v>8.6999999999999993</v>
      </c>
      <c r="O312">
        <v>1.2</v>
      </c>
      <c r="P312">
        <v>6</v>
      </c>
      <c r="Q312">
        <v>3.7</v>
      </c>
      <c r="R312">
        <v>9.1999999999999993</v>
      </c>
      <c r="S312">
        <v>1.3</v>
      </c>
      <c r="T312" s="6" t="str">
        <f t="shared" si="4"/>
        <v>2009MA-PI2135-2</v>
      </c>
    </row>
    <row r="313" spans="2:20" x14ac:dyDescent="0.35">
      <c r="B313">
        <v>2010</v>
      </c>
      <c r="C313">
        <v>2010</v>
      </c>
      <c r="D313" s="1" t="s">
        <v>51</v>
      </c>
      <c r="E313" s="1" t="s">
        <v>50</v>
      </c>
      <c r="F313" s="1" t="s">
        <v>159</v>
      </c>
      <c r="G313" s="1" t="s">
        <v>158</v>
      </c>
      <c r="H313" s="1" t="s">
        <v>157</v>
      </c>
      <c r="I313" s="1" t="s">
        <v>156</v>
      </c>
      <c r="J313">
        <v>30</v>
      </c>
      <c r="K313">
        <v>431804</v>
      </c>
      <c r="L313">
        <v>6.9</v>
      </c>
      <c r="M313">
        <v>4.7</v>
      </c>
      <c r="N313">
        <v>9.9</v>
      </c>
      <c r="O313">
        <v>1.3</v>
      </c>
      <c r="P313">
        <v>7</v>
      </c>
      <c r="Q313">
        <v>4.5999999999999996</v>
      </c>
      <c r="R313">
        <v>10.4</v>
      </c>
      <c r="S313">
        <v>1.4</v>
      </c>
      <c r="T313" s="6" t="str">
        <f t="shared" si="4"/>
        <v>2010MA-PI2135-2</v>
      </c>
    </row>
    <row r="314" spans="2:20" x14ac:dyDescent="0.35">
      <c r="B314">
        <v>2011</v>
      </c>
      <c r="C314">
        <v>2011</v>
      </c>
      <c r="D314" s="1" t="s">
        <v>51</v>
      </c>
      <c r="E314" s="1" t="s">
        <v>50</v>
      </c>
      <c r="F314" s="1" t="s">
        <v>159</v>
      </c>
      <c r="G314" s="1" t="s">
        <v>158</v>
      </c>
      <c r="H314" s="1" t="s">
        <v>157</v>
      </c>
      <c r="I314" s="1" t="s">
        <v>156</v>
      </c>
      <c r="J314">
        <v>11</v>
      </c>
      <c r="K314">
        <v>448263</v>
      </c>
      <c r="L314" t="s">
        <v>162</v>
      </c>
      <c r="M314">
        <v>1.2</v>
      </c>
      <c r="N314">
        <v>4.4000000000000004</v>
      </c>
      <c r="O314">
        <v>0.7</v>
      </c>
      <c r="P314" t="s">
        <v>162</v>
      </c>
      <c r="Q314">
        <v>1.1000000000000001</v>
      </c>
      <c r="R314">
        <v>4.0999999999999996</v>
      </c>
      <c r="S314">
        <v>0.7</v>
      </c>
      <c r="T314" s="6" t="str">
        <f t="shared" si="4"/>
        <v>2011MA-PI2135-2</v>
      </c>
    </row>
    <row r="315" spans="2:20" x14ac:dyDescent="0.35">
      <c r="B315">
        <v>2012</v>
      </c>
      <c r="C315">
        <v>2012</v>
      </c>
      <c r="D315" s="1" t="s">
        <v>51</v>
      </c>
      <c r="E315" s="1" t="s">
        <v>50</v>
      </c>
      <c r="F315" s="1" t="s">
        <v>159</v>
      </c>
      <c r="G315" s="1" t="s">
        <v>158</v>
      </c>
      <c r="H315" s="1" t="s">
        <v>157</v>
      </c>
      <c r="I315" s="1" t="s">
        <v>156</v>
      </c>
      <c r="J315">
        <v>20</v>
      </c>
      <c r="K315">
        <v>458800</v>
      </c>
      <c r="L315">
        <v>4.4000000000000004</v>
      </c>
      <c r="M315">
        <v>2.7</v>
      </c>
      <c r="N315">
        <v>6.7</v>
      </c>
      <c r="O315">
        <v>1</v>
      </c>
      <c r="P315">
        <v>5.2</v>
      </c>
      <c r="Q315">
        <v>3</v>
      </c>
      <c r="R315">
        <v>8.4</v>
      </c>
      <c r="S315">
        <v>1.3</v>
      </c>
      <c r="T315" s="6" t="str">
        <f t="shared" si="4"/>
        <v>2012MA-PI2135-2</v>
      </c>
    </row>
    <row r="316" spans="2:20" x14ac:dyDescent="0.35">
      <c r="B316">
        <v>2013</v>
      </c>
      <c r="C316">
        <v>2013</v>
      </c>
      <c r="D316" s="1" t="s">
        <v>51</v>
      </c>
      <c r="E316" s="1" t="s">
        <v>50</v>
      </c>
      <c r="F316" s="1" t="s">
        <v>159</v>
      </c>
      <c r="G316" s="1" t="s">
        <v>158</v>
      </c>
      <c r="H316" s="1" t="s">
        <v>157</v>
      </c>
      <c r="I316" s="1" t="s">
        <v>156</v>
      </c>
      <c r="J316">
        <v>20</v>
      </c>
      <c r="K316">
        <v>470857</v>
      </c>
      <c r="L316">
        <v>4.2</v>
      </c>
      <c r="M316">
        <v>2.6</v>
      </c>
      <c r="N316">
        <v>6.6</v>
      </c>
      <c r="O316">
        <v>0.9</v>
      </c>
      <c r="P316">
        <v>4.3</v>
      </c>
      <c r="Q316">
        <v>2.5</v>
      </c>
      <c r="R316">
        <v>6.7</v>
      </c>
      <c r="S316">
        <v>1</v>
      </c>
      <c r="T316" s="6" t="str">
        <f t="shared" si="4"/>
        <v>2013MA-PI2135-2</v>
      </c>
    </row>
    <row r="317" spans="2:20" x14ac:dyDescent="0.35">
      <c r="B317">
        <v>2014</v>
      </c>
      <c r="C317">
        <v>2014</v>
      </c>
      <c r="D317" s="1" t="s">
        <v>51</v>
      </c>
      <c r="E317" s="1" t="s">
        <v>50</v>
      </c>
      <c r="F317" s="1" t="s">
        <v>159</v>
      </c>
      <c r="G317" s="1" t="s">
        <v>158</v>
      </c>
      <c r="H317" s="1" t="s">
        <v>157</v>
      </c>
      <c r="I317" s="1" t="s">
        <v>156</v>
      </c>
      <c r="J317">
        <v>26</v>
      </c>
      <c r="K317">
        <v>482915</v>
      </c>
      <c r="L317">
        <v>5.4</v>
      </c>
      <c r="M317">
        <v>3.5</v>
      </c>
      <c r="N317">
        <v>7.9</v>
      </c>
      <c r="O317">
        <v>1.1000000000000001</v>
      </c>
      <c r="P317">
        <v>5.4</v>
      </c>
      <c r="Q317">
        <v>3.4</v>
      </c>
      <c r="R317">
        <v>8.1999999999999993</v>
      </c>
      <c r="S317">
        <v>1.2</v>
      </c>
      <c r="T317" s="6" t="str">
        <f t="shared" si="4"/>
        <v>2014MA-PI2135-2</v>
      </c>
    </row>
    <row r="318" spans="2:20" x14ac:dyDescent="0.35">
      <c r="B318">
        <v>2015</v>
      </c>
      <c r="C318">
        <v>2015</v>
      </c>
      <c r="D318" s="1" t="s">
        <v>51</v>
      </c>
      <c r="E318" s="1" t="s">
        <v>50</v>
      </c>
      <c r="F318" s="1" t="s">
        <v>159</v>
      </c>
      <c r="G318" s="1" t="s">
        <v>158</v>
      </c>
      <c r="H318" s="1" t="s">
        <v>157</v>
      </c>
      <c r="I318" s="1" t="s">
        <v>156</v>
      </c>
      <c r="J318">
        <v>28</v>
      </c>
      <c r="K318">
        <v>495241</v>
      </c>
      <c r="L318">
        <v>5.7</v>
      </c>
      <c r="M318">
        <v>3.8</v>
      </c>
      <c r="N318">
        <v>8.1999999999999993</v>
      </c>
      <c r="O318">
        <v>1.1000000000000001</v>
      </c>
      <c r="P318">
        <v>5.7</v>
      </c>
      <c r="Q318">
        <v>3.7</v>
      </c>
      <c r="R318">
        <v>8.3000000000000007</v>
      </c>
      <c r="S318">
        <v>1.1000000000000001</v>
      </c>
      <c r="T318" s="6" t="str">
        <f t="shared" si="4"/>
        <v>2015MA-PI2135-2</v>
      </c>
    </row>
    <row r="319" spans="2:20" x14ac:dyDescent="0.35">
      <c r="B319">
        <v>2016</v>
      </c>
      <c r="C319">
        <v>2016</v>
      </c>
      <c r="D319" s="1" t="s">
        <v>51</v>
      </c>
      <c r="E319" s="1" t="s">
        <v>50</v>
      </c>
      <c r="F319" s="1" t="s">
        <v>159</v>
      </c>
      <c r="G319" s="1" t="s">
        <v>158</v>
      </c>
      <c r="H319" s="1" t="s">
        <v>157</v>
      </c>
      <c r="I319" s="1" t="s">
        <v>156</v>
      </c>
      <c r="J319">
        <v>27</v>
      </c>
      <c r="K319">
        <v>505662</v>
      </c>
      <c r="L319">
        <v>5.3</v>
      </c>
      <c r="M319">
        <v>3.5</v>
      </c>
      <c r="N319">
        <v>7.8</v>
      </c>
      <c r="O319">
        <v>1</v>
      </c>
      <c r="P319">
        <v>6.2</v>
      </c>
      <c r="Q319">
        <v>3.8</v>
      </c>
      <c r="R319">
        <v>9.6</v>
      </c>
      <c r="S319">
        <v>1.4</v>
      </c>
      <c r="T319" s="6" t="str">
        <f t="shared" si="4"/>
        <v>2016MA-PI2135-2</v>
      </c>
    </row>
    <row r="320" spans="2:20" x14ac:dyDescent="0.35">
      <c r="B320">
        <v>2017</v>
      </c>
      <c r="C320">
        <v>2017</v>
      </c>
      <c r="D320" s="1" t="s">
        <v>51</v>
      </c>
      <c r="E320" s="1" t="s">
        <v>50</v>
      </c>
      <c r="F320" s="1" t="s">
        <v>159</v>
      </c>
      <c r="G320" s="1" t="s">
        <v>158</v>
      </c>
      <c r="H320" s="1" t="s">
        <v>157</v>
      </c>
      <c r="I320" s="1" t="s">
        <v>156</v>
      </c>
      <c r="J320">
        <v>23</v>
      </c>
      <c r="K320">
        <v>518002</v>
      </c>
      <c r="L320">
        <v>4.4000000000000004</v>
      </c>
      <c r="M320">
        <v>2.8</v>
      </c>
      <c r="N320">
        <v>6.7</v>
      </c>
      <c r="O320">
        <v>0.9</v>
      </c>
      <c r="P320">
        <v>4.7</v>
      </c>
      <c r="Q320">
        <v>2.7</v>
      </c>
      <c r="R320">
        <v>7.7</v>
      </c>
      <c r="S320">
        <v>1.2</v>
      </c>
      <c r="T320" s="6" t="str">
        <f t="shared" si="4"/>
        <v>2017MA-PI2135-2</v>
      </c>
    </row>
    <row r="321" spans="2:20" x14ac:dyDescent="0.35">
      <c r="B321">
        <v>2018</v>
      </c>
      <c r="C321">
        <v>2018</v>
      </c>
      <c r="D321" s="1" t="s">
        <v>51</v>
      </c>
      <c r="E321" s="1" t="s">
        <v>50</v>
      </c>
      <c r="F321" s="1" t="s">
        <v>159</v>
      </c>
      <c r="G321" s="1" t="s">
        <v>158</v>
      </c>
      <c r="H321" s="1" t="s">
        <v>157</v>
      </c>
      <c r="I321" s="1" t="s">
        <v>156</v>
      </c>
      <c r="J321">
        <v>30</v>
      </c>
      <c r="K321">
        <v>529290</v>
      </c>
      <c r="L321">
        <v>5.7</v>
      </c>
      <c r="M321">
        <v>3.8</v>
      </c>
      <c r="N321">
        <v>8.1</v>
      </c>
      <c r="O321">
        <v>1</v>
      </c>
      <c r="P321">
        <v>5</v>
      </c>
      <c r="Q321">
        <v>3.4</v>
      </c>
      <c r="R321">
        <v>7.2</v>
      </c>
      <c r="S321">
        <v>0.9</v>
      </c>
      <c r="T321" s="6" t="str">
        <f t="shared" si="4"/>
        <v>2018MA-PI2135-2</v>
      </c>
    </row>
    <row r="322" spans="2:20" x14ac:dyDescent="0.35">
      <c r="B322">
        <v>2019</v>
      </c>
      <c r="C322">
        <v>2019</v>
      </c>
      <c r="D322" s="1" t="s">
        <v>51</v>
      </c>
      <c r="E322" s="1" t="s">
        <v>50</v>
      </c>
      <c r="F322" s="1" t="s">
        <v>159</v>
      </c>
      <c r="G322" s="1" t="s">
        <v>158</v>
      </c>
      <c r="H322" s="1" t="s">
        <v>157</v>
      </c>
      <c r="I322" s="1" t="s">
        <v>156</v>
      </c>
      <c r="J322">
        <v>40</v>
      </c>
      <c r="K322">
        <v>529332</v>
      </c>
      <c r="L322">
        <v>7.6</v>
      </c>
      <c r="M322">
        <v>5.4</v>
      </c>
      <c r="N322">
        <v>10.3</v>
      </c>
      <c r="O322">
        <v>1.2</v>
      </c>
      <c r="P322">
        <v>7.3</v>
      </c>
      <c r="Q322">
        <v>5.2</v>
      </c>
      <c r="R322">
        <v>10.1</v>
      </c>
      <c r="S322">
        <v>1.2</v>
      </c>
      <c r="T322" s="6" t="str">
        <f t="shared" si="4"/>
        <v>2019MA-PI2135-2</v>
      </c>
    </row>
    <row r="323" spans="2:20" x14ac:dyDescent="0.35">
      <c r="B323">
        <v>2020</v>
      </c>
      <c r="C323">
        <v>2020</v>
      </c>
      <c r="D323" s="1" t="s">
        <v>51</v>
      </c>
      <c r="E323" s="1" t="s">
        <v>50</v>
      </c>
      <c r="F323" s="1" t="s">
        <v>159</v>
      </c>
      <c r="G323" s="1" t="s">
        <v>158</v>
      </c>
      <c r="H323" s="1" t="s">
        <v>157</v>
      </c>
      <c r="I323" s="1" t="s">
        <v>156</v>
      </c>
      <c r="J323">
        <v>51</v>
      </c>
      <c r="K323">
        <v>567400</v>
      </c>
      <c r="L323">
        <v>9</v>
      </c>
      <c r="M323">
        <v>6.7</v>
      </c>
      <c r="N323">
        <v>11.8</v>
      </c>
      <c r="O323">
        <v>1.3</v>
      </c>
      <c r="P323">
        <v>10.5</v>
      </c>
      <c r="Q323">
        <v>7.4</v>
      </c>
      <c r="R323">
        <v>14.4</v>
      </c>
      <c r="S323">
        <v>1.7</v>
      </c>
      <c r="T323" s="6" t="str">
        <f t="shared" ref="T323:T386" si="5">C323&amp;E323&amp;G323&amp;I323</f>
        <v>2020MA-PI2135-2</v>
      </c>
    </row>
    <row r="324" spans="2:20" x14ac:dyDescent="0.35">
      <c r="B324">
        <v>1999</v>
      </c>
      <c r="C324">
        <v>1999</v>
      </c>
      <c r="D324" s="1" t="s">
        <v>51</v>
      </c>
      <c r="E324" s="1" t="s">
        <v>50</v>
      </c>
      <c r="F324" s="1" t="s">
        <v>159</v>
      </c>
      <c r="G324" s="1" t="s">
        <v>158</v>
      </c>
      <c r="H324" s="1" t="s">
        <v>155</v>
      </c>
      <c r="I324" s="1" t="s">
        <v>154</v>
      </c>
      <c r="J324">
        <v>457</v>
      </c>
      <c r="K324">
        <v>5307840</v>
      </c>
      <c r="L324">
        <v>8.6</v>
      </c>
      <c r="M324">
        <v>7.8</v>
      </c>
      <c r="N324">
        <v>9.4</v>
      </c>
      <c r="O324">
        <v>0.4</v>
      </c>
      <c r="P324">
        <v>9</v>
      </c>
      <c r="Q324">
        <v>8.1</v>
      </c>
      <c r="R324">
        <v>9.9</v>
      </c>
      <c r="S324">
        <v>0.5</v>
      </c>
      <c r="T324" s="6" t="str">
        <f t="shared" si="5"/>
        <v>1999MA-PI2186-2</v>
      </c>
    </row>
    <row r="325" spans="2:20" x14ac:dyDescent="0.35">
      <c r="B325">
        <v>2000</v>
      </c>
      <c r="C325">
        <v>2000</v>
      </c>
      <c r="D325" s="1" t="s">
        <v>51</v>
      </c>
      <c r="E325" s="1" t="s">
        <v>50</v>
      </c>
      <c r="F325" s="1" t="s">
        <v>159</v>
      </c>
      <c r="G325" s="1" t="s">
        <v>158</v>
      </c>
      <c r="H325" s="1" t="s">
        <v>155</v>
      </c>
      <c r="I325" s="1" t="s">
        <v>154</v>
      </c>
      <c r="J325">
        <v>444</v>
      </c>
      <c r="K325">
        <v>5513009</v>
      </c>
      <c r="L325">
        <v>8.1</v>
      </c>
      <c r="M325">
        <v>7.3</v>
      </c>
      <c r="N325">
        <v>8.8000000000000007</v>
      </c>
      <c r="O325">
        <v>0.4</v>
      </c>
      <c r="P325">
        <v>8.6999999999999993</v>
      </c>
      <c r="Q325">
        <v>7.8</v>
      </c>
      <c r="R325">
        <v>9.6</v>
      </c>
      <c r="S325">
        <v>0.5</v>
      </c>
      <c r="T325" s="6" t="str">
        <f t="shared" si="5"/>
        <v>2000MA-PI2186-2</v>
      </c>
    </row>
    <row r="326" spans="2:20" x14ac:dyDescent="0.35">
      <c r="B326">
        <v>2001</v>
      </c>
      <c r="C326">
        <v>2001</v>
      </c>
      <c r="D326" s="1" t="s">
        <v>51</v>
      </c>
      <c r="E326" s="1" t="s">
        <v>50</v>
      </c>
      <c r="F326" s="1" t="s">
        <v>159</v>
      </c>
      <c r="G326" s="1" t="s">
        <v>158</v>
      </c>
      <c r="H326" s="1" t="s">
        <v>155</v>
      </c>
      <c r="I326" s="1" t="s">
        <v>154</v>
      </c>
      <c r="J326">
        <v>451</v>
      </c>
      <c r="K326">
        <v>5806819</v>
      </c>
      <c r="L326">
        <v>7.8</v>
      </c>
      <c r="M326">
        <v>7</v>
      </c>
      <c r="N326">
        <v>8.5</v>
      </c>
      <c r="O326">
        <v>0.4</v>
      </c>
      <c r="P326">
        <v>8.4</v>
      </c>
      <c r="Q326">
        <v>7.6</v>
      </c>
      <c r="R326">
        <v>9.1999999999999993</v>
      </c>
      <c r="S326">
        <v>0.4</v>
      </c>
      <c r="T326" s="6" t="str">
        <f t="shared" si="5"/>
        <v>2001MA-PI2186-2</v>
      </c>
    </row>
    <row r="327" spans="2:20" x14ac:dyDescent="0.35">
      <c r="B327">
        <v>2002</v>
      </c>
      <c r="C327">
        <v>2002</v>
      </c>
      <c r="D327" s="1" t="s">
        <v>51</v>
      </c>
      <c r="E327" s="1" t="s">
        <v>50</v>
      </c>
      <c r="F327" s="1" t="s">
        <v>159</v>
      </c>
      <c r="G327" s="1" t="s">
        <v>158</v>
      </c>
      <c r="H327" s="1" t="s">
        <v>155</v>
      </c>
      <c r="I327" s="1" t="s">
        <v>154</v>
      </c>
      <c r="J327">
        <v>457</v>
      </c>
      <c r="K327">
        <v>6032229</v>
      </c>
      <c r="L327">
        <v>7.6</v>
      </c>
      <c r="M327">
        <v>6.9</v>
      </c>
      <c r="N327">
        <v>8.3000000000000007</v>
      </c>
      <c r="O327">
        <v>0.4</v>
      </c>
      <c r="P327">
        <v>8</v>
      </c>
      <c r="Q327">
        <v>7.2</v>
      </c>
      <c r="R327">
        <v>8.8000000000000007</v>
      </c>
      <c r="S327">
        <v>0.4</v>
      </c>
      <c r="T327" s="6" t="str">
        <f t="shared" si="5"/>
        <v>2002MA-PI2186-2</v>
      </c>
    </row>
    <row r="328" spans="2:20" x14ac:dyDescent="0.35">
      <c r="B328">
        <v>2003</v>
      </c>
      <c r="C328">
        <v>2003</v>
      </c>
      <c r="D328" s="1" t="s">
        <v>51</v>
      </c>
      <c r="E328" s="1" t="s">
        <v>50</v>
      </c>
      <c r="F328" s="1" t="s">
        <v>159</v>
      </c>
      <c r="G328" s="1" t="s">
        <v>158</v>
      </c>
      <c r="H328" s="1" t="s">
        <v>155</v>
      </c>
      <c r="I328" s="1" t="s">
        <v>154</v>
      </c>
      <c r="J328">
        <v>496</v>
      </c>
      <c r="K328">
        <v>6246900</v>
      </c>
      <c r="L328">
        <v>7.9</v>
      </c>
      <c r="M328">
        <v>7.2</v>
      </c>
      <c r="N328">
        <v>8.6</v>
      </c>
      <c r="O328">
        <v>0.4</v>
      </c>
      <c r="P328">
        <v>8.5</v>
      </c>
      <c r="Q328">
        <v>7.7</v>
      </c>
      <c r="R328">
        <v>9.3000000000000007</v>
      </c>
      <c r="S328">
        <v>0.4</v>
      </c>
      <c r="T328" s="6" t="str">
        <f t="shared" si="5"/>
        <v>2003MA-PI2186-2</v>
      </c>
    </row>
    <row r="329" spans="2:20" x14ac:dyDescent="0.35">
      <c r="B329">
        <v>2004</v>
      </c>
      <c r="C329">
        <v>2004</v>
      </c>
      <c r="D329" s="1" t="s">
        <v>51</v>
      </c>
      <c r="E329" s="1" t="s">
        <v>50</v>
      </c>
      <c r="F329" s="1" t="s">
        <v>159</v>
      </c>
      <c r="G329" s="1" t="s">
        <v>158</v>
      </c>
      <c r="H329" s="1" t="s">
        <v>155</v>
      </c>
      <c r="I329" s="1" t="s">
        <v>154</v>
      </c>
      <c r="J329">
        <v>515</v>
      </c>
      <c r="K329">
        <v>6460981</v>
      </c>
      <c r="L329">
        <v>8</v>
      </c>
      <c r="M329">
        <v>7.3</v>
      </c>
      <c r="N329">
        <v>8.6999999999999993</v>
      </c>
      <c r="O329">
        <v>0.4</v>
      </c>
      <c r="P329">
        <v>8.4</v>
      </c>
      <c r="Q329">
        <v>7.7</v>
      </c>
      <c r="R329">
        <v>9.1999999999999993</v>
      </c>
      <c r="S329">
        <v>0.4</v>
      </c>
      <c r="T329" s="6" t="str">
        <f t="shared" si="5"/>
        <v>2004MA-PI2186-2</v>
      </c>
    </row>
    <row r="330" spans="2:20" x14ac:dyDescent="0.35">
      <c r="B330">
        <v>2005</v>
      </c>
      <c r="C330">
        <v>2005</v>
      </c>
      <c r="D330" s="1" t="s">
        <v>51</v>
      </c>
      <c r="E330" s="1" t="s">
        <v>50</v>
      </c>
      <c r="F330" s="1" t="s">
        <v>159</v>
      </c>
      <c r="G330" s="1" t="s">
        <v>158</v>
      </c>
      <c r="H330" s="1" t="s">
        <v>155</v>
      </c>
      <c r="I330" s="1" t="s">
        <v>154</v>
      </c>
      <c r="J330">
        <v>483</v>
      </c>
      <c r="K330">
        <v>6680629</v>
      </c>
      <c r="L330">
        <v>7.2</v>
      </c>
      <c r="M330">
        <v>6.6</v>
      </c>
      <c r="N330">
        <v>7.9</v>
      </c>
      <c r="O330">
        <v>0.3</v>
      </c>
      <c r="P330">
        <v>7.4</v>
      </c>
      <c r="Q330">
        <v>6.7</v>
      </c>
      <c r="R330">
        <v>8.1</v>
      </c>
      <c r="S330">
        <v>0.4</v>
      </c>
      <c r="T330" s="6" t="str">
        <f t="shared" si="5"/>
        <v>2005MA-PI2186-2</v>
      </c>
    </row>
    <row r="331" spans="2:20" x14ac:dyDescent="0.35">
      <c r="B331">
        <v>2006</v>
      </c>
      <c r="C331">
        <v>2006</v>
      </c>
      <c r="D331" s="1" t="s">
        <v>51</v>
      </c>
      <c r="E331" s="1" t="s">
        <v>50</v>
      </c>
      <c r="F331" s="1" t="s">
        <v>159</v>
      </c>
      <c r="G331" s="1" t="s">
        <v>158</v>
      </c>
      <c r="H331" s="1" t="s">
        <v>155</v>
      </c>
      <c r="I331" s="1" t="s">
        <v>154</v>
      </c>
      <c r="J331">
        <v>550</v>
      </c>
      <c r="K331">
        <v>6903113</v>
      </c>
      <c r="L331">
        <v>8</v>
      </c>
      <c r="M331">
        <v>7.3</v>
      </c>
      <c r="N331">
        <v>8.6</v>
      </c>
      <c r="O331">
        <v>0.3</v>
      </c>
      <c r="P331">
        <v>7.9</v>
      </c>
      <c r="Q331">
        <v>7.2</v>
      </c>
      <c r="R331">
        <v>8.6</v>
      </c>
      <c r="S331">
        <v>0.4</v>
      </c>
      <c r="T331" s="6" t="str">
        <f t="shared" si="5"/>
        <v>2006MA-PI2186-2</v>
      </c>
    </row>
    <row r="332" spans="2:20" x14ac:dyDescent="0.35">
      <c r="B332">
        <v>2007</v>
      </c>
      <c r="C332">
        <v>2007</v>
      </c>
      <c r="D332" s="1" t="s">
        <v>51</v>
      </c>
      <c r="E332" s="1" t="s">
        <v>50</v>
      </c>
      <c r="F332" s="1" t="s">
        <v>159</v>
      </c>
      <c r="G332" s="1" t="s">
        <v>158</v>
      </c>
      <c r="H332" s="1" t="s">
        <v>155</v>
      </c>
      <c r="I332" s="1" t="s">
        <v>154</v>
      </c>
      <c r="J332">
        <v>612</v>
      </c>
      <c r="K332">
        <v>7120928</v>
      </c>
      <c r="L332">
        <v>8.6</v>
      </c>
      <c r="M332">
        <v>7.9</v>
      </c>
      <c r="N332">
        <v>9.3000000000000007</v>
      </c>
      <c r="O332">
        <v>0.3</v>
      </c>
      <c r="P332">
        <v>8.9</v>
      </c>
      <c r="Q332">
        <v>8.1999999999999993</v>
      </c>
      <c r="R332">
        <v>9.6</v>
      </c>
      <c r="S332">
        <v>0.4</v>
      </c>
      <c r="T332" s="6" t="str">
        <f t="shared" si="5"/>
        <v>2007MA-PI2186-2</v>
      </c>
    </row>
    <row r="333" spans="2:20" x14ac:dyDescent="0.35">
      <c r="B333">
        <v>2008</v>
      </c>
      <c r="C333">
        <v>2008</v>
      </c>
      <c r="D333" s="1" t="s">
        <v>51</v>
      </c>
      <c r="E333" s="1" t="s">
        <v>50</v>
      </c>
      <c r="F333" s="1" t="s">
        <v>159</v>
      </c>
      <c r="G333" s="1" t="s">
        <v>158</v>
      </c>
      <c r="H333" s="1" t="s">
        <v>155</v>
      </c>
      <c r="I333" s="1" t="s">
        <v>154</v>
      </c>
      <c r="J333">
        <v>567</v>
      </c>
      <c r="K333">
        <v>7340244</v>
      </c>
      <c r="L333">
        <v>7.7</v>
      </c>
      <c r="M333">
        <v>7.1</v>
      </c>
      <c r="N333">
        <v>8.4</v>
      </c>
      <c r="O333">
        <v>0.3</v>
      </c>
      <c r="P333">
        <v>8</v>
      </c>
      <c r="Q333">
        <v>7.3</v>
      </c>
      <c r="R333">
        <v>8.6999999999999993</v>
      </c>
      <c r="S333">
        <v>0.4</v>
      </c>
      <c r="T333" s="6" t="str">
        <f t="shared" si="5"/>
        <v>2008MA-PI2186-2</v>
      </c>
    </row>
    <row r="334" spans="2:20" x14ac:dyDescent="0.35">
      <c r="B334">
        <v>2009</v>
      </c>
      <c r="C334">
        <v>2009</v>
      </c>
      <c r="D334" s="1" t="s">
        <v>51</v>
      </c>
      <c r="E334" s="1" t="s">
        <v>50</v>
      </c>
      <c r="F334" s="1" t="s">
        <v>159</v>
      </c>
      <c r="G334" s="1" t="s">
        <v>158</v>
      </c>
      <c r="H334" s="1" t="s">
        <v>155</v>
      </c>
      <c r="I334" s="1" t="s">
        <v>154</v>
      </c>
      <c r="J334">
        <v>639</v>
      </c>
      <c r="K334">
        <v>7548546</v>
      </c>
      <c r="L334">
        <v>8.5</v>
      </c>
      <c r="M334">
        <v>7.8</v>
      </c>
      <c r="N334">
        <v>9.1</v>
      </c>
      <c r="O334">
        <v>0.3</v>
      </c>
      <c r="P334">
        <v>8.6999999999999993</v>
      </c>
      <c r="Q334">
        <v>8</v>
      </c>
      <c r="R334">
        <v>9.4</v>
      </c>
      <c r="S334">
        <v>0.4</v>
      </c>
      <c r="T334" s="6" t="str">
        <f t="shared" si="5"/>
        <v>2009MA-PI2186-2</v>
      </c>
    </row>
    <row r="335" spans="2:20" x14ac:dyDescent="0.35">
      <c r="B335">
        <v>2010</v>
      </c>
      <c r="C335">
        <v>2010</v>
      </c>
      <c r="D335" s="1" t="s">
        <v>51</v>
      </c>
      <c r="E335" s="1" t="s">
        <v>50</v>
      </c>
      <c r="F335" s="1" t="s">
        <v>159</v>
      </c>
      <c r="G335" s="1" t="s">
        <v>158</v>
      </c>
      <c r="H335" s="1" t="s">
        <v>155</v>
      </c>
      <c r="I335" s="1" t="s">
        <v>154</v>
      </c>
      <c r="J335">
        <v>718</v>
      </c>
      <c r="K335">
        <v>7702687</v>
      </c>
      <c r="L335">
        <v>9.3000000000000007</v>
      </c>
      <c r="M335">
        <v>8.6</v>
      </c>
      <c r="N335">
        <v>10</v>
      </c>
      <c r="O335">
        <v>0.3</v>
      </c>
      <c r="P335">
        <v>9.5</v>
      </c>
      <c r="Q335">
        <v>8.8000000000000007</v>
      </c>
      <c r="R335">
        <v>10.199999999999999</v>
      </c>
      <c r="S335">
        <v>0.4</v>
      </c>
      <c r="T335" s="6" t="str">
        <f t="shared" si="5"/>
        <v>2010MA-PI2186-2</v>
      </c>
    </row>
    <row r="336" spans="2:20" x14ac:dyDescent="0.35">
      <c r="B336">
        <v>2011</v>
      </c>
      <c r="C336">
        <v>2011</v>
      </c>
      <c r="D336" s="1" t="s">
        <v>51</v>
      </c>
      <c r="E336" s="1" t="s">
        <v>50</v>
      </c>
      <c r="F336" s="1" t="s">
        <v>159</v>
      </c>
      <c r="G336" s="1" t="s">
        <v>158</v>
      </c>
      <c r="H336" s="1" t="s">
        <v>155</v>
      </c>
      <c r="I336" s="1" t="s">
        <v>154</v>
      </c>
      <c r="J336">
        <v>707</v>
      </c>
      <c r="K336">
        <v>7917405</v>
      </c>
      <c r="L336">
        <v>8.9</v>
      </c>
      <c r="M336">
        <v>8.3000000000000007</v>
      </c>
      <c r="N336">
        <v>9.6</v>
      </c>
      <c r="O336">
        <v>0.3</v>
      </c>
      <c r="P336">
        <v>9</v>
      </c>
      <c r="Q336">
        <v>8.3000000000000007</v>
      </c>
      <c r="R336">
        <v>9.6999999999999993</v>
      </c>
      <c r="S336">
        <v>0.3</v>
      </c>
      <c r="T336" s="6" t="str">
        <f t="shared" si="5"/>
        <v>2011MA-PI2186-2</v>
      </c>
    </row>
    <row r="337" spans="2:20" x14ac:dyDescent="0.35">
      <c r="B337">
        <v>2012</v>
      </c>
      <c r="C337">
        <v>2012</v>
      </c>
      <c r="D337" s="1" t="s">
        <v>51</v>
      </c>
      <c r="E337" s="1" t="s">
        <v>50</v>
      </c>
      <c r="F337" s="1" t="s">
        <v>159</v>
      </c>
      <c r="G337" s="1" t="s">
        <v>158</v>
      </c>
      <c r="H337" s="1" t="s">
        <v>155</v>
      </c>
      <c r="I337" s="1" t="s">
        <v>154</v>
      </c>
      <c r="J337">
        <v>779</v>
      </c>
      <c r="K337">
        <v>8199631</v>
      </c>
      <c r="L337">
        <v>9.5</v>
      </c>
      <c r="M337">
        <v>8.8000000000000007</v>
      </c>
      <c r="N337">
        <v>10.199999999999999</v>
      </c>
      <c r="O337">
        <v>0.3</v>
      </c>
      <c r="P337">
        <v>9.5</v>
      </c>
      <c r="Q337">
        <v>8.8000000000000007</v>
      </c>
      <c r="R337">
        <v>10.199999999999999</v>
      </c>
      <c r="S337">
        <v>0.3</v>
      </c>
      <c r="T337" s="6" t="str">
        <f t="shared" si="5"/>
        <v>2012MA-PI2186-2</v>
      </c>
    </row>
    <row r="338" spans="2:20" x14ac:dyDescent="0.35">
      <c r="B338">
        <v>2013</v>
      </c>
      <c r="C338">
        <v>2013</v>
      </c>
      <c r="D338" s="1" t="s">
        <v>51</v>
      </c>
      <c r="E338" s="1" t="s">
        <v>50</v>
      </c>
      <c r="F338" s="1" t="s">
        <v>159</v>
      </c>
      <c r="G338" s="1" t="s">
        <v>158</v>
      </c>
      <c r="H338" s="1" t="s">
        <v>155</v>
      </c>
      <c r="I338" s="1" t="s">
        <v>154</v>
      </c>
      <c r="J338">
        <v>794</v>
      </c>
      <c r="K338">
        <v>8446242</v>
      </c>
      <c r="L338">
        <v>9.4</v>
      </c>
      <c r="M338">
        <v>8.6999999999999993</v>
      </c>
      <c r="N338">
        <v>10.1</v>
      </c>
      <c r="O338">
        <v>0.3</v>
      </c>
      <c r="P338">
        <v>9.1999999999999993</v>
      </c>
      <c r="Q338">
        <v>8.5</v>
      </c>
      <c r="R338">
        <v>9.8000000000000007</v>
      </c>
      <c r="S338">
        <v>0.3</v>
      </c>
      <c r="T338" s="6" t="str">
        <f t="shared" si="5"/>
        <v>2013MA-PI2186-2</v>
      </c>
    </row>
    <row r="339" spans="2:20" x14ac:dyDescent="0.35">
      <c r="B339">
        <v>2014</v>
      </c>
      <c r="C339">
        <v>2014</v>
      </c>
      <c r="D339" s="1" t="s">
        <v>51</v>
      </c>
      <c r="E339" s="1" t="s">
        <v>50</v>
      </c>
      <c r="F339" s="1" t="s">
        <v>159</v>
      </c>
      <c r="G339" s="1" t="s">
        <v>158</v>
      </c>
      <c r="H339" s="1" t="s">
        <v>155</v>
      </c>
      <c r="I339" s="1" t="s">
        <v>154</v>
      </c>
      <c r="J339">
        <v>804</v>
      </c>
      <c r="K339">
        <v>8801307</v>
      </c>
      <c r="L339">
        <v>9.1</v>
      </c>
      <c r="M339">
        <v>8.5</v>
      </c>
      <c r="N339">
        <v>9.8000000000000007</v>
      </c>
      <c r="O339">
        <v>0.3</v>
      </c>
      <c r="P339">
        <v>8.9</v>
      </c>
      <c r="Q339">
        <v>8.3000000000000007</v>
      </c>
      <c r="R339">
        <v>9.6</v>
      </c>
      <c r="S339">
        <v>0.3</v>
      </c>
      <c r="T339" s="6" t="str">
        <f t="shared" si="5"/>
        <v>2014MA-PI2186-2</v>
      </c>
    </row>
    <row r="340" spans="2:20" x14ac:dyDescent="0.35">
      <c r="B340">
        <v>2015</v>
      </c>
      <c r="C340">
        <v>2015</v>
      </c>
      <c r="D340" s="1" t="s">
        <v>51</v>
      </c>
      <c r="E340" s="1" t="s">
        <v>50</v>
      </c>
      <c r="F340" s="1" t="s">
        <v>159</v>
      </c>
      <c r="G340" s="1" t="s">
        <v>158</v>
      </c>
      <c r="H340" s="1" t="s">
        <v>155</v>
      </c>
      <c r="I340" s="1" t="s">
        <v>154</v>
      </c>
      <c r="J340">
        <v>855</v>
      </c>
      <c r="K340">
        <v>9127211</v>
      </c>
      <c r="L340">
        <v>9.4</v>
      </c>
      <c r="M340">
        <v>8.6999999999999993</v>
      </c>
      <c r="N340">
        <v>10</v>
      </c>
      <c r="O340">
        <v>0.3</v>
      </c>
      <c r="P340">
        <v>9.1999999999999993</v>
      </c>
      <c r="Q340">
        <v>8.6</v>
      </c>
      <c r="R340">
        <v>9.8000000000000007</v>
      </c>
      <c r="S340">
        <v>0.3</v>
      </c>
      <c r="T340" s="6" t="str">
        <f t="shared" si="5"/>
        <v>2015MA-PI2186-2</v>
      </c>
    </row>
    <row r="341" spans="2:20" x14ac:dyDescent="0.35">
      <c r="B341">
        <v>2016</v>
      </c>
      <c r="C341">
        <v>2016</v>
      </c>
      <c r="D341" s="1" t="s">
        <v>51</v>
      </c>
      <c r="E341" s="1" t="s">
        <v>50</v>
      </c>
      <c r="F341" s="1" t="s">
        <v>159</v>
      </c>
      <c r="G341" s="1" t="s">
        <v>158</v>
      </c>
      <c r="H341" s="1" t="s">
        <v>155</v>
      </c>
      <c r="I341" s="1" t="s">
        <v>154</v>
      </c>
      <c r="J341">
        <v>977</v>
      </c>
      <c r="K341">
        <v>9307742</v>
      </c>
      <c r="L341">
        <v>10.5</v>
      </c>
      <c r="M341">
        <v>9.8000000000000007</v>
      </c>
      <c r="N341">
        <v>11.2</v>
      </c>
      <c r="O341">
        <v>0.3</v>
      </c>
      <c r="P341">
        <v>10.199999999999999</v>
      </c>
      <c r="Q341">
        <v>9.6</v>
      </c>
      <c r="R341">
        <v>10.9</v>
      </c>
      <c r="S341">
        <v>0.3</v>
      </c>
      <c r="T341" s="6" t="str">
        <f t="shared" si="5"/>
        <v>2016MA-PI2186-2</v>
      </c>
    </row>
    <row r="342" spans="2:20" x14ac:dyDescent="0.35">
      <c r="B342">
        <v>2017</v>
      </c>
      <c r="C342">
        <v>2017</v>
      </c>
      <c r="D342" s="1" t="s">
        <v>51</v>
      </c>
      <c r="E342" s="1" t="s">
        <v>50</v>
      </c>
      <c r="F342" s="1" t="s">
        <v>159</v>
      </c>
      <c r="G342" s="1" t="s">
        <v>158</v>
      </c>
      <c r="H342" s="1" t="s">
        <v>155</v>
      </c>
      <c r="I342" s="1" t="s">
        <v>154</v>
      </c>
      <c r="J342">
        <v>990</v>
      </c>
      <c r="K342">
        <v>9642283</v>
      </c>
      <c r="L342">
        <v>10.3</v>
      </c>
      <c r="M342">
        <v>9.6</v>
      </c>
      <c r="N342">
        <v>10.9</v>
      </c>
      <c r="O342">
        <v>0.3</v>
      </c>
      <c r="P342">
        <v>9.9</v>
      </c>
      <c r="Q342">
        <v>9.3000000000000007</v>
      </c>
      <c r="R342">
        <v>10.6</v>
      </c>
      <c r="S342">
        <v>0.3</v>
      </c>
      <c r="T342" s="6" t="str">
        <f t="shared" si="5"/>
        <v>2017MA-PI2186-2</v>
      </c>
    </row>
    <row r="343" spans="2:20" x14ac:dyDescent="0.35">
      <c r="B343">
        <v>2018</v>
      </c>
      <c r="C343">
        <v>2018</v>
      </c>
      <c r="D343" s="1" t="s">
        <v>51</v>
      </c>
      <c r="E343" s="1" t="s">
        <v>50</v>
      </c>
      <c r="F343" s="1" t="s">
        <v>159</v>
      </c>
      <c r="G343" s="1" t="s">
        <v>158</v>
      </c>
      <c r="H343" s="1" t="s">
        <v>155</v>
      </c>
      <c r="I343" s="1" t="s">
        <v>154</v>
      </c>
      <c r="J343">
        <v>1063</v>
      </c>
      <c r="K343">
        <v>9826947</v>
      </c>
      <c r="L343">
        <v>10.8</v>
      </c>
      <c r="M343">
        <v>10.199999999999999</v>
      </c>
      <c r="N343">
        <v>11.5</v>
      </c>
      <c r="O343">
        <v>0.3</v>
      </c>
      <c r="P343">
        <v>10.5</v>
      </c>
      <c r="Q343">
        <v>9.9</v>
      </c>
      <c r="R343">
        <v>11.2</v>
      </c>
      <c r="S343">
        <v>0.3</v>
      </c>
      <c r="T343" s="6" t="str">
        <f t="shared" si="5"/>
        <v>2018MA-PI2186-2</v>
      </c>
    </row>
    <row r="344" spans="2:20" x14ac:dyDescent="0.35">
      <c r="B344">
        <v>2019</v>
      </c>
      <c r="C344">
        <v>2019</v>
      </c>
      <c r="D344" s="1" t="s">
        <v>51</v>
      </c>
      <c r="E344" s="1" t="s">
        <v>50</v>
      </c>
      <c r="F344" s="1" t="s">
        <v>159</v>
      </c>
      <c r="G344" s="1" t="s">
        <v>158</v>
      </c>
      <c r="H344" s="1" t="s">
        <v>155</v>
      </c>
      <c r="I344" s="1" t="s">
        <v>154</v>
      </c>
      <c r="J344">
        <v>1114</v>
      </c>
      <c r="K344">
        <v>9935060</v>
      </c>
      <c r="L344">
        <v>11.2</v>
      </c>
      <c r="M344">
        <v>10.6</v>
      </c>
      <c r="N344">
        <v>11.9</v>
      </c>
      <c r="O344">
        <v>0.3</v>
      </c>
      <c r="P344">
        <v>10.8</v>
      </c>
      <c r="Q344">
        <v>10.1</v>
      </c>
      <c r="R344">
        <v>11.4</v>
      </c>
      <c r="S344">
        <v>0.3</v>
      </c>
      <c r="T344" s="6" t="str">
        <f t="shared" si="5"/>
        <v>2019MA-PI2186-2</v>
      </c>
    </row>
    <row r="345" spans="2:20" x14ac:dyDescent="0.35">
      <c r="B345">
        <v>2020</v>
      </c>
      <c r="C345">
        <v>2020</v>
      </c>
      <c r="D345" s="1" t="s">
        <v>51</v>
      </c>
      <c r="E345" s="1" t="s">
        <v>50</v>
      </c>
      <c r="F345" s="1" t="s">
        <v>159</v>
      </c>
      <c r="G345" s="1" t="s">
        <v>158</v>
      </c>
      <c r="H345" s="1" t="s">
        <v>155</v>
      </c>
      <c r="I345" s="1" t="s">
        <v>154</v>
      </c>
      <c r="J345">
        <v>1063</v>
      </c>
      <c r="K345">
        <v>10207105</v>
      </c>
      <c r="L345">
        <v>10.4</v>
      </c>
      <c r="M345">
        <v>9.8000000000000007</v>
      </c>
      <c r="N345">
        <v>11</v>
      </c>
      <c r="O345">
        <v>0.3</v>
      </c>
      <c r="P345">
        <v>10.199999999999999</v>
      </c>
      <c r="Q345">
        <v>9.6</v>
      </c>
      <c r="R345">
        <v>10.8</v>
      </c>
      <c r="S345">
        <v>0.3</v>
      </c>
      <c r="T345" s="6" t="str">
        <f t="shared" si="5"/>
        <v>2020MA-PI2186-2</v>
      </c>
    </row>
    <row r="346" spans="2:20" x14ac:dyDescent="0.35">
      <c r="B346">
        <v>1999</v>
      </c>
      <c r="C346">
        <v>1999</v>
      </c>
      <c r="D346" s="1" t="s">
        <v>51</v>
      </c>
      <c r="E346" s="1" t="s">
        <v>50</v>
      </c>
      <c r="F346" s="1" t="s">
        <v>159</v>
      </c>
      <c r="G346" s="1" t="s">
        <v>158</v>
      </c>
      <c r="H346" s="1" t="s">
        <v>153</v>
      </c>
      <c r="I346" s="1" t="s">
        <v>152</v>
      </c>
      <c r="J346">
        <v>2</v>
      </c>
      <c r="K346" t="s">
        <v>151</v>
      </c>
      <c r="L346" t="s">
        <v>151</v>
      </c>
      <c r="M346" t="s">
        <v>151</v>
      </c>
      <c r="N346" t="s">
        <v>151</v>
      </c>
      <c r="O346" t="s">
        <v>151</v>
      </c>
      <c r="P346" t="s">
        <v>151</v>
      </c>
      <c r="Q346" t="s">
        <v>151</v>
      </c>
      <c r="R346" t="s">
        <v>151</v>
      </c>
      <c r="S346" t="s">
        <v>151</v>
      </c>
      <c r="T346" s="6" t="str">
        <f t="shared" si="5"/>
        <v>1999MA-PINS</v>
      </c>
    </row>
    <row r="347" spans="2:20" x14ac:dyDescent="0.35">
      <c r="B347">
        <v>2000</v>
      </c>
      <c r="C347">
        <v>2000</v>
      </c>
      <c r="D347" s="1" t="s">
        <v>51</v>
      </c>
      <c r="E347" s="1" t="s">
        <v>50</v>
      </c>
      <c r="F347" s="1" t="s">
        <v>159</v>
      </c>
      <c r="G347" s="1" t="s">
        <v>158</v>
      </c>
      <c r="H347" s="1" t="s">
        <v>153</v>
      </c>
      <c r="I347" s="1" t="s">
        <v>152</v>
      </c>
      <c r="J347">
        <v>1</v>
      </c>
      <c r="K347" t="s">
        <v>151</v>
      </c>
      <c r="L347" t="s">
        <v>151</v>
      </c>
      <c r="M347" t="s">
        <v>151</v>
      </c>
      <c r="N347" t="s">
        <v>151</v>
      </c>
      <c r="O347" t="s">
        <v>151</v>
      </c>
      <c r="P347" t="s">
        <v>151</v>
      </c>
      <c r="Q347" t="s">
        <v>151</v>
      </c>
      <c r="R347" t="s">
        <v>151</v>
      </c>
      <c r="S347" t="s">
        <v>151</v>
      </c>
      <c r="T347" s="6" t="str">
        <f t="shared" si="5"/>
        <v>2000MA-PINS</v>
      </c>
    </row>
    <row r="348" spans="2:20" x14ac:dyDescent="0.35">
      <c r="B348">
        <v>2001</v>
      </c>
      <c r="C348">
        <v>2001</v>
      </c>
      <c r="D348" s="1" t="s">
        <v>51</v>
      </c>
      <c r="E348" s="1" t="s">
        <v>50</v>
      </c>
      <c r="F348" s="1" t="s">
        <v>159</v>
      </c>
      <c r="G348" s="1" t="s">
        <v>158</v>
      </c>
      <c r="H348" s="1" t="s">
        <v>153</v>
      </c>
      <c r="I348" s="1" t="s">
        <v>152</v>
      </c>
      <c r="J348">
        <v>1</v>
      </c>
      <c r="K348" t="s">
        <v>151</v>
      </c>
      <c r="L348" t="s">
        <v>151</v>
      </c>
      <c r="M348" t="s">
        <v>151</v>
      </c>
      <c r="N348" t="s">
        <v>151</v>
      </c>
      <c r="O348" t="s">
        <v>151</v>
      </c>
      <c r="P348" t="s">
        <v>151</v>
      </c>
      <c r="Q348" t="s">
        <v>151</v>
      </c>
      <c r="R348" t="s">
        <v>151</v>
      </c>
      <c r="S348" t="s">
        <v>151</v>
      </c>
      <c r="T348" s="6" t="str">
        <f t="shared" si="5"/>
        <v>2001MA-PINS</v>
      </c>
    </row>
    <row r="349" spans="2:20" x14ac:dyDescent="0.35">
      <c r="B349">
        <v>2002</v>
      </c>
      <c r="C349">
        <v>2002</v>
      </c>
      <c r="D349" s="1" t="s">
        <v>51</v>
      </c>
      <c r="E349" s="1" t="s">
        <v>50</v>
      </c>
      <c r="F349" s="1" t="s">
        <v>159</v>
      </c>
      <c r="G349" s="1" t="s">
        <v>158</v>
      </c>
      <c r="H349" s="1" t="s">
        <v>153</v>
      </c>
      <c r="I349" s="1" t="s">
        <v>152</v>
      </c>
      <c r="J349">
        <v>1</v>
      </c>
      <c r="K349" t="s">
        <v>151</v>
      </c>
      <c r="L349" t="s">
        <v>151</v>
      </c>
      <c r="M349" t="s">
        <v>151</v>
      </c>
      <c r="N349" t="s">
        <v>151</v>
      </c>
      <c r="O349" t="s">
        <v>151</v>
      </c>
      <c r="P349" t="s">
        <v>151</v>
      </c>
      <c r="Q349" t="s">
        <v>151</v>
      </c>
      <c r="R349" t="s">
        <v>151</v>
      </c>
      <c r="S349" t="s">
        <v>151</v>
      </c>
      <c r="T349" s="6" t="str">
        <f t="shared" si="5"/>
        <v>2002MA-PINS</v>
      </c>
    </row>
    <row r="350" spans="2:20" x14ac:dyDescent="0.35">
      <c r="B350">
        <v>2003</v>
      </c>
      <c r="C350">
        <v>2003</v>
      </c>
      <c r="D350" s="1" t="s">
        <v>51</v>
      </c>
      <c r="E350" s="1" t="s">
        <v>50</v>
      </c>
      <c r="F350" s="1" t="s">
        <v>159</v>
      </c>
      <c r="G350" s="1" t="s">
        <v>158</v>
      </c>
      <c r="H350" s="1" t="s">
        <v>153</v>
      </c>
      <c r="I350" s="1" t="s">
        <v>152</v>
      </c>
      <c r="J350">
        <v>2</v>
      </c>
      <c r="K350" t="s">
        <v>151</v>
      </c>
      <c r="L350" t="s">
        <v>151</v>
      </c>
      <c r="M350" t="s">
        <v>151</v>
      </c>
      <c r="N350" t="s">
        <v>151</v>
      </c>
      <c r="O350" t="s">
        <v>151</v>
      </c>
      <c r="P350" t="s">
        <v>151</v>
      </c>
      <c r="Q350" t="s">
        <v>151</v>
      </c>
      <c r="R350" t="s">
        <v>151</v>
      </c>
      <c r="S350" t="s">
        <v>151</v>
      </c>
      <c r="T350" s="6" t="str">
        <f t="shared" si="5"/>
        <v>2003MA-PINS</v>
      </c>
    </row>
    <row r="351" spans="2:20" x14ac:dyDescent="0.35">
      <c r="B351">
        <v>2004</v>
      </c>
      <c r="C351">
        <v>2004</v>
      </c>
      <c r="D351" s="1" t="s">
        <v>51</v>
      </c>
      <c r="E351" s="1" t="s">
        <v>50</v>
      </c>
      <c r="F351" s="1" t="s">
        <v>159</v>
      </c>
      <c r="G351" s="1" t="s">
        <v>158</v>
      </c>
      <c r="H351" s="1" t="s">
        <v>153</v>
      </c>
      <c r="I351" s="1" t="s">
        <v>152</v>
      </c>
      <c r="J351">
        <v>1</v>
      </c>
      <c r="K351" t="s">
        <v>151</v>
      </c>
      <c r="L351" t="s">
        <v>151</v>
      </c>
      <c r="M351" t="s">
        <v>151</v>
      </c>
      <c r="N351" t="s">
        <v>151</v>
      </c>
      <c r="O351" t="s">
        <v>151</v>
      </c>
      <c r="P351" t="s">
        <v>151</v>
      </c>
      <c r="Q351" t="s">
        <v>151</v>
      </c>
      <c r="R351" t="s">
        <v>151</v>
      </c>
      <c r="S351" t="s">
        <v>151</v>
      </c>
      <c r="T351" s="6" t="str">
        <f t="shared" si="5"/>
        <v>2004MA-PINS</v>
      </c>
    </row>
    <row r="352" spans="2:20" x14ac:dyDescent="0.35">
      <c r="B352">
        <v>2005</v>
      </c>
      <c r="C352">
        <v>2005</v>
      </c>
      <c r="D352" s="1" t="s">
        <v>51</v>
      </c>
      <c r="E352" s="1" t="s">
        <v>50</v>
      </c>
      <c r="F352" s="1" t="s">
        <v>159</v>
      </c>
      <c r="G352" s="1" t="s">
        <v>158</v>
      </c>
      <c r="H352" s="1" t="s">
        <v>153</v>
      </c>
      <c r="I352" s="1" t="s">
        <v>152</v>
      </c>
      <c r="J352">
        <v>2</v>
      </c>
      <c r="K352" t="s">
        <v>151</v>
      </c>
      <c r="L352" t="s">
        <v>151</v>
      </c>
      <c r="M352" t="s">
        <v>151</v>
      </c>
      <c r="N352" t="s">
        <v>151</v>
      </c>
      <c r="O352" t="s">
        <v>151</v>
      </c>
      <c r="P352" t="s">
        <v>151</v>
      </c>
      <c r="Q352" t="s">
        <v>151</v>
      </c>
      <c r="R352" t="s">
        <v>151</v>
      </c>
      <c r="S352" t="s">
        <v>151</v>
      </c>
      <c r="T352" s="6" t="str">
        <f t="shared" si="5"/>
        <v>2005MA-PINS</v>
      </c>
    </row>
    <row r="353" spans="2:20" x14ac:dyDescent="0.35">
      <c r="B353">
        <v>2006</v>
      </c>
      <c r="C353">
        <v>2006</v>
      </c>
      <c r="D353" s="1" t="s">
        <v>51</v>
      </c>
      <c r="E353" s="1" t="s">
        <v>50</v>
      </c>
      <c r="F353" s="1" t="s">
        <v>159</v>
      </c>
      <c r="G353" s="1" t="s">
        <v>158</v>
      </c>
      <c r="H353" s="1" t="s">
        <v>153</v>
      </c>
      <c r="I353" s="1" t="s">
        <v>152</v>
      </c>
      <c r="J353">
        <v>3</v>
      </c>
      <c r="K353" t="s">
        <v>151</v>
      </c>
      <c r="L353" t="s">
        <v>151</v>
      </c>
      <c r="M353" t="s">
        <v>151</v>
      </c>
      <c r="N353" t="s">
        <v>151</v>
      </c>
      <c r="O353" t="s">
        <v>151</v>
      </c>
      <c r="P353" t="s">
        <v>151</v>
      </c>
      <c r="Q353" t="s">
        <v>151</v>
      </c>
      <c r="R353" t="s">
        <v>151</v>
      </c>
      <c r="S353" t="s">
        <v>151</v>
      </c>
      <c r="T353" s="6" t="str">
        <f t="shared" si="5"/>
        <v>2006MA-PINS</v>
      </c>
    </row>
    <row r="354" spans="2:20" x14ac:dyDescent="0.35">
      <c r="B354">
        <v>2007</v>
      </c>
      <c r="C354">
        <v>2007</v>
      </c>
      <c r="D354" s="1" t="s">
        <v>51</v>
      </c>
      <c r="E354" s="1" t="s">
        <v>50</v>
      </c>
      <c r="F354" s="1" t="s">
        <v>159</v>
      </c>
      <c r="G354" s="1" t="s">
        <v>158</v>
      </c>
      <c r="H354" s="1" t="s">
        <v>153</v>
      </c>
      <c r="I354" s="1" t="s">
        <v>152</v>
      </c>
      <c r="J354">
        <v>2</v>
      </c>
      <c r="K354" t="s">
        <v>151</v>
      </c>
      <c r="L354" t="s">
        <v>151</v>
      </c>
      <c r="M354" t="s">
        <v>151</v>
      </c>
      <c r="N354" t="s">
        <v>151</v>
      </c>
      <c r="O354" t="s">
        <v>151</v>
      </c>
      <c r="P354" t="s">
        <v>151</v>
      </c>
      <c r="Q354" t="s">
        <v>151</v>
      </c>
      <c r="R354" t="s">
        <v>151</v>
      </c>
      <c r="S354" t="s">
        <v>151</v>
      </c>
      <c r="T354" s="6" t="str">
        <f t="shared" si="5"/>
        <v>2007MA-PINS</v>
      </c>
    </row>
    <row r="355" spans="2:20" x14ac:dyDescent="0.35">
      <c r="B355">
        <v>2009</v>
      </c>
      <c r="C355">
        <v>2009</v>
      </c>
      <c r="D355" s="1" t="s">
        <v>51</v>
      </c>
      <c r="E355" s="1" t="s">
        <v>50</v>
      </c>
      <c r="F355" s="1" t="s">
        <v>159</v>
      </c>
      <c r="G355" s="1" t="s">
        <v>158</v>
      </c>
      <c r="H355" s="1" t="s">
        <v>153</v>
      </c>
      <c r="I355" s="1" t="s">
        <v>152</v>
      </c>
      <c r="J355">
        <v>3</v>
      </c>
      <c r="K355" t="s">
        <v>151</v>
      </c>
      <c r="L355" t="s">
        <v>151</v>
      </c>
      <c r="M355" t="s">
        <v>151</v>
      </c>
      <c r="N355" t="s">
        <v>151</v>
      </c>
      <c r="O355" t="s">
        <v>151</v>
      </c>
      <c r="P355" t="s">
        <v>151</v>
      </c>
      <c r="Q355" t="s">
        <v>151</v>
      </c>
      <c r="R355" t="s">
        <v>151</v>
      </c>
      <c r="S355" t="s">
        <v>151</v>
      </c>
      <c r="T355" s="6" t="str">
        <f t="shared" si="5"/>
        <v>2009MA-PINS</v>
      </c>
    </row>
    <row r="356" spans="2:20" x14ac:dyDescent="0.35">
      <c r="B356">
        <v>2010</v>
      </c>
      <c r="C356">
        <v>2010</v>
      </c>
      <c r="D356" s="1" t="s">
        <v>51</v>
      </c>
      <c r="E356" s="1" t="s">
        <v>50</v>
      </c>
      <c r="F356" s="1" t="s">
        <v>159</v>
      </c>
      <c r="G356" s="1" t="s">
        <v>158</v>
      </c>
      <c r="H356" s="1" t="s">
        <v>153</v>
      </c>
      <c r="I356" s="1" t="s">
        <v>152</v>
      </c>
      <c r="J356">
        <v>8</v>
      </c>
      <c r="K356" t="s">
        <v>151</v>
      </c>
      <c r="L356" t="s">
        <v>151</v>
      </c>
      <c r="M356" t="s">
        <v>151</v>
      </c>
      <c r="N356" t="s">
        <v>151</v>
      </c>
      <c r="O356" t="s">
        <v>151</v>
      </c>
      <c r="P356" t="s">
        <v>151</v>
      </c>
      <c r="Q356" t="s">
        <v>151</v>
      </c>
      <c r="R356" t="s">
        <v>151</v>
      </c>
      <c r="S356" t="s">
        <v>151</v>
      </c>
      <c r="T356" s="6" t="str">
        <f t="shared" si="5"/>
        <v>2010MA-PINS</v>
      </c>
    </row>
    <row r="357" spans="2:20" x14ac:dyDescent="0.35">
      <c r="B357">
        <v>2011</v>
      </c>
      <c r="C357">
        <v>2011</v>
      </c>
      <c r="D357" s="1" t="s">
        <v>51</v>
      </c>
      <c r="E357" s="1" t="s">
        <v>50</v>
      </c>
      <c r="F357" s="1" t="s">
        <v>159</v>
      </c>
      <c r="G357" s="1" t="s">
        <v>158</v>
      </c>
      <c r="H357" s="1" t="s">
        <v>153</v>
      </c>
      <c r="I357" s="1" t="s">
        <v>152</v>
      </c>
      <c r="J357">
        <v>2</v>
      </c>
      <c r="K357" t="s">
        <v>151</v>
      </c>
      <c r="L357" t="s">
        <v>151</v>
      </c>
      <c r="M357" t="s">
        <v>151</v>
      </c>
      <c r="N357" t="s">
        <v>151</v>
      </c>
      <c r="O357" t="s">
        <v>151</v>
      </c>
      <c r="P357" t="s">
        <v>151</v>
      </c>
      <c r="Q357" t="s">
        <v>151</v>
      </c>
      <c r="R357" t="s">
        <v>151</v>
      </c>
      <c r="S357" t="s">
        <v>151</v>
      </c>
      <c r="T357" s="6" t="str">
        <f t="shared" si="5"/>
        <v>2011MA-PINS</v>
      </c>
    </row>
    <row r="358" spans="2:20" x14ac:dyDescent="0.35">
      <c r="B358">
        <v>2012</v>
      </c>
      <c r="C358">
        <v>2012</v>
      </c>
      <c r="D358" s="1" t="s">
        <v>51</v>
      </c>
      <c r="E358" s="1" t="s">
        <v>50</v>
      </c>
      <c r="F358" s="1" t="s">
        <v>159</v>
      </c>
      <c r="G358" s="1" t="s">
        <v>158</v>
      </c>
      <c r="H358" s="1" t="s">
        <v>153</v>
      </c>
      <c r="I358" s="1" t="s">
        <v>152</v>
      </c>
      <c r="J358">
        <v>6</v>
      </c>
      <c r="K358" t="s">
        <v>151</v>
      </c>
      <c r="L358" t="s">
        <v>151</v>
      </c>
      <c r="M358" t="s">
        <v>151</v>
      </c>
      <c r="N358" t="s">
        <v>151</v>
      </c>
      <c r="O358" t="s">
        <v>151</v>
      </c>
      <c r="P358" t="s">
        <v>151</v>
      </c>
      <c r="Q358" t="s">
        <v>151</v>
      </c>
      <c r="R358" t="s">
        <v>151</v>
      </c>
      <c r="S358" t="s">
        <v>151</v>
      </c>
      <c r="T358" s="6" t="str">
        <f t="shared" si="5"/>
        <v>2012MA-PINS</v>
      </c>
    </row>
    <row r="359" spans="2:20" x14ac:dyDescent="0.35">
      <c r="B359">
        <v>2013</v>
      </c>
      <c r="C359">
        <v>2013</v>
      </c>
      <c r="D359" s="1" t="s">
        <v>51</v>
      </c>
      <c r="E359" s="1" t="s">
        <v>50</v>
      </c>
      <c r="F359" s="1" t="s">
        <v>159</v>
      </c>
      <c r="G359" s="1" t="s">
        <v>158</v>
      </c>
      <c r="H359" s="1" t="s">
        <v>153</v>
      </c>
      <c r="I359" s="1" t="s">
        <v>152</v>
      </c>
      <c r="J359">
        <v>6</v>
      </c>
      <c r="K359" t="s">
        <v>151</v>
      </c>
      <c r="L359" t="s">
        <v>151</v>
      </c>
      <c r="M359" t="s">
        <v>151</v>
      </c>
      <c r="N359" t="s">
        <v>151</v>
      </c>
      <c r="O359" t="s">
        <v>151</v>
      </c>
      <c r="P359" t="s">
        <v>151</v>
      </c>
      <c r="Q359" t="s">
        <v>151</v>
      </c>
      <c r="R359" t="s">
        <v>151</v>
      </c>
      <c r="S359" t="s">
        <v>151</v>
      </c>
      <c r="T359" s="6" t="str">
        <f t="shared" si="5"/>
        <v>2013MA-PINS</v>
      </c>
    </row>
    <row r="360" spans="2:20" x14ac:dyDescent="0.35">
      <c r="B360">
        <v>2014</v>
      </c>
      <c r="C360">
        <v>2014</v>
      </c>
      <c r="D360" s="1" t="s">
        <v>51</v>
      </c>
      <c r="E360" s="1" t="s">
        <v>50</v>
      </c>
      <c r="F360" s="1" t="s">
        <v>159</v>
      </c>
      <c r="G360" s="1" t="s">
        <v>158</v>
      </c>
      <c r="H360" s="1" t="s">
        <v>153</v>
      </c>
      <c r="I360" s="1" t="s">
        <v>152</v>
      </c>
      <c r="J360">
        <v>3</v>
      </c>
      <c r="K360" t="s">
        <v>151</v>
      </c>
      <c r="L360" t="s">
        <v>151</v>
      </c>
      <c r="M360" t="s">
        <v>151</v>
      </c>
      <c r="N360" t="s">
        <v>151</v>
      </c>
      <c r="O360" t="s">
        <v>151</v>
      </c>
      <c r="P360" t="s">
        <v>151</v>
      </c>
      <c r="Q360" t="s">
        <v>151</v>
      </c>
      <c r="R360" t="s">
        <v>151</v>
      </c>
      <c r="S360" t="s">
        <v>151</v>
      </c>
      <c r="T360" s="6" t="str">
        <f t="shared" si="5"/>
        <v>2014MA-PINS</v>
      </c>
    </row>
    <row r="361" spans="2:20" x14ac:dyDescent="0.35">
      <c r="B361">
        <v>2015</v>
      </c>
      <c r="C361">
        <v>2015</v>
      </c>
      <c r="D361" s="1" t="s">
        <v>51</v>
      </c>
      <c r="E361" s="1" t="s">
        <v>50</v>
      </c>
      <c r="F361" s="1" t="s">
        <v>159</v>
      </c>
      <c r="G361" s="1" t="s">
        <v>158</v>
      </c>
      <c r="H361" s="1" t="s">
        <v>153</v>
      </c>
      <c r="I361" s="1" t="s">
        <v>152</v>
      </c>
      <c r="J361">
        <v>4</v>
      </c>
      <c r="K361" t="s">
        <v>151</v>
      </c>
      <c r="L361" t="s">
        <v>151</v>
      </c>
      <c r="M361" t="s">
        <v>151</v>
      </c>
      <c r="N361" t="s">
        <v>151</v>
      </c>
      <c r="O361" t="s">
        <v>151</v>
      </c>
      <c r="P361" t="s">
        <v>151</v>
      </c>
      <c r="Q361" t="s">
        <v>151</v>
      </c>
      <c r="R361" t="s">
        <v>151</v>
      </c>
      <c r="S361" t="s">
        <v>151</v>
      </c>
      <c r="T361" s="6" t="str">
        <f t="shared" si="5"/>
        <v>2015MA-PINS</v>
      </c>
    </row>
    <row r="362" spans="2:20" x14ac:dyDescent="0.35">
      <c r="B362">
        <v>2016</v>
      </c>
      <c r="C362">
        <v>2016</v>
      </c>
      <c r="D362" s="1" t="s">
        <v>51</v>
      </c>
      <c r="E362" s="1" t="s">
        <v>50</v>
      </c>
      <c r="F362" s="1" t="s">
        <v>159</v>
      </c>
      <c r="G362" s="1" t="s">
        <v>158</v>
      </c>
      <c r="H362" s="1" t="s">
        <v>153</v>
      </c>
      <c r="I362" s="1" t="s">
        <v>152</v>
      </c>
      <c r="J362">
        <v>3</v>
      </c>
      <c r="K362" t="s">
        <v>151</v>
      </c>
      <c r="L362" t="s">
        <v>151</v>
      </c>
      <c r="M362" t="s">
        <v>151</v>
      </c>
      <c r="N362" t="s">
        <v>151</v>
      </c>
      <c r="O362" t="s">
        <v>151</v>
      </c>
      <c r="P362" t="s">
        <v>151</v>
      </c>
      <c r="Q362" t="s">
        <v>151</v>
      </c>
      <c r="R362" t="s">
        <v>151</v>
      </c>
      <c r="S362" t="s">
        <v>151</v>
      </c>
      <c r="T362" s="6" t="str">
        <f t="shared" si="5"/>
        <v>2016MA-PINS</v>
      </c>
    </row>
    <row r="363" spans="2:20" x14ac:dyDescent="0.35">
      <c r="B363">
        <v>2017</v>
      </c>
      <c r="C363">
        <v>2017</v>
      </c>
      <c r="D363" s="1" t="s">
        <v>51</v>
      </c>
      <c r="E363" s="1" t="s">
        <v>50</v>
      </c>
      <c r="F363" s="1" t="s">
        <v>159</v>
      </c>
      <c r="G363" s="1" t="s">
        <v>158</v>
      </c>
      <c r="H363" s="1" t="s">
        <v>153</v>
      </c>
      <c r="I363" s="1" t="s">
        <v>152</v>
      </c>
      <c r="J363">
        <v>2</v>
      </c>
      <c r="K363" t="s">
        <v>151</v>
      </c>
      <c r="L363" t="s">
        <v>151</v>
      </c>
      <c r="M363" t="s">
        <v>151</v>
      </c>
      <c r="N363" t="s">
        <v>151</v>
      </c>
      <c r="O363" t="s">
        <v>151</v>
      </c>
      <c r="P363" t="s">
        <v>151</v>
      </c>
      <c r="Q363" t="s">
        <v>151</v>
      </c>
      <c r="R363" t="s">
        <v>151</v>
      </c>
      <c r="S363" t="s">
        <v>151</v>
      </c>
      <c r="T363" s="6" t="str">
        <f t="shared" si="5"/>
        <v>2017MA-PINS</v>
      </c>
    </row>
    <row r="364" spans="2:20" x14ac:dyDescent="0.35">
      <c r="B364">
        <v>2018</v>
      </c>
      <c r="C364">
        <v>2018</v>
      </c>
      <c r="D364" s="1" t="s">
        <v>51</v>
      </c>
      <c r="E364" s="1" t="s">
        <v>50</v>
      </c>
      <c r="F364" s="1" t="s">
        <v>159</v>
      </c>
      <c r="G364" s="1" t="s">
        <v>158</v>
      </c>
      <c r="H364" s="1" t="s">
        <v>153</v>
      </c>
      <c r="I364" s="1" t="s">
        <v>152</v>
      </c>
      <c r="J364">
        <v>5</v>
      </c>
      <c r="K364" t="s">
        <v>151</v>
      </c>
      <c r="L364" t="s">
        <v>151</v>
      </c>
      <c r="M364" t="s">
        <v>151</v>
      </c>
      <c r="N364" t="s">
        <v>151</v>
      </c>
      <c r="O364" t="s">
        <v>151</v>
      </c>
      <c r="P364" t="s">
        <v>151</v>
      </c>
      <c r="Q364" t="s">
        <v>151</v>
      </c>
      <c r="R364" t="s">
        <v>151</v>
      </c>
      <c r="S364" t="s">
        <v>151</v>
      </c>
      <c r="T364" s="6" t="str">
        <f t="shared" si="5"/>
        <v>2018MA-PINS</v>
      </c>
    </row>
    <row r="365" spans="2:20" x14ac:dyDescent="0.35">
      <c r="B365">
        <v>2019</v>
      </c>
      <c r="C365">
        <v>2019</v>
      </c>
      <c r="D365" s="1" t="s">
        <v>51</v>
      </c>
      <c r="E365" s="1" t="s">
        <v>50</v>
      </c>
      <c r="F365" s="1" t="s">
        <v>159</v>
      </c>
      <c r="G365" s="1" t="s">
        <v>158</v>
      </c>
      <c r="H365" s="1" t="s">
        <v>153</v>
      </c>
      <c r="I365" s="1" t="s">
        <v>152</v>
      </c>
      <c r="J365">
        <v>5</v>
      </c>
      <c r="K365" t="s">
        <v>151</v>
      </c>
      <c r="L365" t="s">
        <v>151</v>
      </c>
      <c r="M365" t="s">
        <v>151</v>
      </c>
      <c r="N365" t="s">
        <v>151</v>
      </c>
      <c r="O365" t="s">
        <v>151</v>
      </c>
      <c r="P365" t="s">
        <v>151</v>
      </c>
      <c r="Q365" t="s">
        <v>151</v>
      </c>
      <c r="R365" t="s">
        <v>151</v>
      </c>
      <c r="S365" t="s">
        <v>151</v>
      </c>
      <c r="T365" s="6" t="str">
        <f t="shared" si="5"/>
        <v>2019MA-PINS</v>
      </c>
    </row>
    <row r="366" spans="2:20" x14ac:dyDescent="0.35">
      <c r="B366">
        <v>2020</v>
      </c>
      <c r="C366">
        <v>2020</v>
      </c>
      <c r="D366" s="1" t="s">
        <v>51</v>
      </c>
      <c r="E366" s="1" t="s">
        <v>50</v>
      </c>
      <c r="F366" s="1" t="s">
        <v>159</v>
      </c>
      <c r="G366" s="1" t="s">
        <v>158</v>
      </c>
      <c r="H366" s="1" t="s">
        <v>153</v>
      </c>
      <c r="I366" s="1" t="s">
        <v>152</v>
      </c>
      <c r="J366">
        <v>1</v>
      </c>
      <c r="K366" t="s">
        <v>151</v>
      </c>
      <c r="L366" t="s">
        <v>151</v>
      </c>
      <c r="M366" t="s">
        <v>151</v>
      </c>
      <c r="N366" t="s">
        <v>151</v>
      </c>
      <c r="O366" t="s">
        <v>151</v>
      </c>
      <c r="P366" t="s">
        <v>151</v>
      </c>
      <c r="Q366" t="s">
        <v>151</v>
      </c>
      <c r="R366" t="s">
        <v>151</v>
      </c>
      <c r="S366" t="s">
        <v>151</v>
      </c>
      <c r="T366" s="6" t="str">
        <f t="shared" si="5"/>
        <v>2020MA-PINS</v>
      </c>
    </row>
    <row r="367" spans="2:20" x14ac:dyDescent="0.35">
      <c r="B367">
        <v>1999</v>
      </c>
      <c r="C367">
        <v>1999</v>
      </c>
      <c r="D367" s="1" t="s">
        <v>51</v>
      </c>
      <c r="E367" s="1" t="s">
        <v>50</v>
      </c>
      <c r="F367" s="1" t="s">
        <v>55</v>
      </c>
      <c r="G367" s="1" t="s">
        <v>54</v>
      </c>
      <c r="H367" s="1" t="s">
        <v>157</v>
      </c>
      <c r="I367" s="1" t="s">
        <v>156</v>
      </c>
      <c r="J367">
        <v>17</v>
      </c>
      <c r="K367">
        <v>709354</v>
      </c>
      <c r="L367" t="s">
        <v>162</v>
      </c>
      <c r="M367">
        <v>1.4</v>
      </c>
      <c r="N367">
        <v>3.8</v>
      </c>
      <c r="O367">
        <v>0.6</v>
      </c>
      <c r="P367" t="s">
        <v>162</v>
      </c>
      <c r="Q367">
        <v>1.6</v>
      </c>
      <c r="R367">
        <v>5.4</v>
      </c>
      <c r="S367">
        <v>0.9</v>
      </c>
      <c r="T367" s="6" t="str">
        <f t="shared" si="5"/>
        <v>1999M2054-52135-2</v>
      </c>
    </row>
    <row r="368" spans="2:20" x14ac:dyDescent="0.35">
      <c r="B368">
        <v>2000</v>
      </c>
      <c r="C368">
        <v>2000</v>
      </c>
      <c r="D368" s="1" t="s">
        <v>51</v>
      </c>
      <c r="E368" s="1" t="s">
        <v>50</v>
      </c>
      <c r="F368" s="1" t="s">
        <v>55</v>
      </c>
      <c r="G368" s="1" t="s">
        <v>54</v>
      </c>
      <c r="H368" s="1" t="s">
        <v>157</v>
      </c>
      <c r="I368" s="1" t="s">
        <v>156</v>
      </c>
      <c r="J368">
        <v>17</v>
      </c>
      <c r="K368">
        <v>734294</v>
      </c>
      <c r="L368" t="s">
        <v>162</v>
      </c>
      <c r="M368">
        <v>1.3</v>
      </c>
      <c r="N368">
        <v>3.7</v>
      </c>
      <c r="O368">
        <v>0.6</v>
      </c>
      <c r="P368" t="s">
        <v>162</v>
      </c>
      <c r="Q368">
        <v>1.6</v>
      </c>
      <c r="R368">
        <v>4.7</v>
      </c>
      <c r="S368">
        <v>0.7</v>
      </c>
      <c r="T368" s="6" t="str">
        <f t="shared" si="5"/>
        <v>2000M2054-52135-2</v>
      </c>
    </row>
    <row r="369" spans="2:20" x14ac:dyDescent="0.35">
      <c r="B369">
        <v>2001</v>
      </c>
      <c r="C369">
        <v>2001</v>
      </c>
      <c r="D369" s="1" t="s">
        <v>51</v>
      </c>
      <c r="E369" s="1" t="s">
        <v>50</v>
      </c>
      <c r="F369" s="1" t="s">
        <v>55</v>
      </c>
      <c r="G369" s="1" t="s">
        <v>54</v>
      </c>
      <c r="H369" s="1" t="s">
        <v>157</v>
      </c>
      <c r="I369" s="1" t="s">
        <v>156</v>
      </c>
      <c r="J369">
        <v>23</v>
      </c>
      <c r="K369">
        <v>787981</v>
      </c>
      <c r="L369">
        <v>2.9</v>
      </c>
      <c r="M369">
        <v>1.9</v>
      </c>
      <c r="N369">
        <v>4.4000000000000004</v>
      </c>
      <c r="O369">
        <v>0.6</v>
      </c>
      <c r="P369">
        <v>3.3</v>
      </c>
      <c r="Q369">
        <v>1.9</v>
      </c>
      <c r="R369">
        <v>5.2</v>
      </c>
      <c r="S369">
        <v>0.8</v>
      </c>
      <c r="T369" s="6" t="str">
        <f t="shared" si="5"/>
        <v>2001M2054-52135-2</v>
      </c>
    </row>
    <row r="370" spans="2:20" x14ac:dyDescent="0.35">
      <c r="B370">
        <v>2002</v>
      </c>
      <c r="C370">
        <v>2002</v>
      </c>
      <c r="D370" s="1" t="s">
        <v>51</v>
      </c>
      <c r="E370" s="1" t="s">
        <v>50</v>
      </c>
      <c r="F370" s="1" t="s">
        <v>55</v>
      </c>
      <c r="G370" s="1" t="s">
        <v>54</v>
      </c>
      <c r="H370" s="1" t="s">
        <v>157</v>
      </c>
      <c r="I370" s="1" t="s">
        <v>156</v>
      </c>
      <c r="J370">
        <v>20</v>
      </c>
      <c r="K370">
        <v>830646</v>
      </c>
      <c r="L370">
        <v>2.4</v>
      </c>
      <c r="M370">
        <v>1.5</v>
      </c>
      <c r="N370">
        <v>3.7</v>
      </c>
      <c r="O370">
        <v>0.5</v>
      </c>
      <c r="P370">
        <v>4.3</v>
      </c>
      <c r="Q370">
        <v>2.1</v>
      </c>
      <c r="R370">
        <v>7.7</v>
      </c>
      <c r="S370">
        <v>1.3</v>
      </c>
      <c r="T370" s="6" t="str">
        <f t="shared" si="5"/>
        <v>2002M2054-52135-2</v>
      </c>
    </row>
    <row r="371" spans="2:20" x14ac:dyDescent="0.35">
      <c r="B371">
        <v>2003</v>
      </c>
      <c r="C371">
        <v>2003</v>
      </c>
      <c r="D371" s="1" t="s">
        <v>51</v>
      </c>
      <c r="E371" s="1" t="s">
        <v>50</v>
      </c>
      <c r="F371" s="1" t="s">
        <v>55</v>
      </c>
      <c r="G371" s="1" t="s">
        <v>54</v>
      </c>
      <c r="H371" s="1" t="s">
        <v>157</v>
      </c>
      <c r="I371" s="1" t="s">
        <v>156</v>
      </c>
      <c r="J371">
        <v>20</v>
      </c>
      <c r="K371">
        <v>873568</v>
      </c>
      <c r="L371">
        <v>2.2999999999999998</v>
      </c>
      <c r="M371">
        <v>1.4</v>
      </c>
      <c r="N371">
        <v>3.5</v>
      </c>
      <c r="O371">
        <v>0.5</v>
      </c>
      <c r="P371">
        <v>3</v>
      </c>
      <c r="Q371">
        <v>1.5</v>
      </c>
      <c r="R371">
        <v>5.2</v>
      </c>
      <c r="S371">
        <v>0.8</v>
      </c>
      <c r="T371" s="6" t="str">
        <f t="shared" si="5"/>
        <v>2003M2054-52135-2</v>
      </c>
    </row>
    <row r="372" spans="2:20" x14ac:dyDescent="0.35">
      <c r="B372">
        <v>2004</v>
      </c>
      <c r="C372">
        <v>2004</v>
      </c>
      <c r="D372" s="1" t="s">
        <v>51</v>
      </c>
      <c r="E372" s="1" t="s">
        <v>50</v>
      </c>
      <c r="F372" s="1" t="s">
        <v>55</v>
      </c>
      <c r="G372" s="1" t="s">
        <v>54</v>
      </c>
      <c r="H372" s="1" t="s">
        <v>157</v>
      </c>
      <c r="I372" s="1" t="s">
        <v>156</v>
      </c>
      <c r="J372">
        <v>30</v>
      </c>
      <c r="K372">
        <v>924128</v>
      </c>
      <c r="L372">
        <v>3.2</v>
      </c>
      <c r="M372">
        <v>2.2000000000000002</v>
      </c>
      <c r="N372">
        <v>4.5999999999999996</v>
      </c>
      <c r="O372">
        <v>0.6</v>
      </c>
      <c r="P372">
        <v>3.3</v>
      </c>
      <c r="Q372">
        <v>2.2000000000000002</v>
      </c>
      <c r="R372">
        <v>4.8</v>
      </c>
      <c r="S372">
        <v>0.6</v>
      </c>
      <c r="T372" s="6" t="str">
        <f t="shared" si="5"/>
        <v>2004M2054-52135-2</v>
      </c>
    </row>
    <row r="373" spans="2:20" x14ac:dyDescent="0.35">
      <c r="B373">
        <v>2005</v>
      </c>
      <c r="C373">
        <v>2005</v>
      </c>
      <c r="D373" s="1" t="s">
        <v>51</v>
      </c>
      <c r="E373" s="1" t="s">
        <v>50</v>
      </c>
      <c r="F373" s="1" t="s">
        <v>55</v>
      </c>
      <c r="G373" s="1" t="s">
        <v>54</v>
      </c>
      <c r="H373" s="1" t="s">
        <v>157</v>
      </c>
      <c r="I373" s="1" t="s">
        <v>156</v>
      </c>
      <c r="J373">
        <v>19</v>
      </c>
      <c r="K373">
        <v>983905</v>
      </c>
      <c r="L373" t="s">
        <v>162</v>
      </c>
      <c r="M373">
        <v>1.2</v>
      </c>
      <c r="N373">
        <v>3</v>
      </c>
      <c r="O373">
        <v>0.4</v>
      </c>
      <c r="P373" t="s">
        <v>162</v>
      </c>
      <c r="Q373">
        <v>1.4</v>
      </c>
      <c r="R373">
        <v>5.3</v>
      </c>
      <c r="S373">
        <v>0.9</v>
      </c>
      <c r="T373" s="6" t="str">
        <f t="shared" si="5"/>
        <v>2005M2054-52135-2</v>
      </c>
    </row>
    <row r="374" spans="2:20" x14ac:dyDescent="0.35">
      <c r="B374">
        <v>2006</v>
      </c>
      <c r="C374">
        <v>2006</v>
      </c>
      <c r="D374" s="1" t="s">
        <v>51</v>
      </c>
      <c r="E374" s="1" t="s">
        <v>50</v>
      </c>
      <c r="F374" s="1" t="s">
        <v>55</v>
      </c>
      <c r="G374" s="1" t="s">
        <v>54</v>
      </c>
      <c r="H374" s="1" t="s">
        <v>157</v>
      </c>
      <c r="I374" s="1" t="s">
        <v>156</v>
      </c>
      <c r="J374">
        <v>29</v>
      </c>
      <c r="K374">
        <v>1047119</v>
      </c>
      <c r="L374">
        <v>2.8</v>
      </c>
      <c r="M374">
        <v>1.9</v>
      </c>
      <c r="N374">
        <v>4</v>
      </c>
      <c r="O374">
        <v>0.5</v>
      </c>
      <c r="P374">
        <v>3</v>
      </c>
      <c r="Q374">
        <v>2</v>
      </c>
      <c r="R374">
        <v>4.5</v>
      </c>
      <c r="S374">
        <v>0.6</v>
      </c>
      <c r="T374" s="6" t="str">
        <f t="shared" si="5"/>
        <v>2006M2054-52135-2</v>
      </c>
    </row>
    <row r="375" spans="2:20" x14ac:dyDescent="0.35">
      <c r="B375">
        <v>2007</v>
      </c>
      <c r="C375">
        <v>2007</v>
      </c>
      <c r="D375" s="1" t="s">
        <v>51</v>
      </c>
      <c r="E375" s="1" t="s">
        <v>50</v>
      </c>
      <c r="F375" s="1" t="s">
        <v>55</v>
      </c>
      <c r="G375" s="1" t="s">
        <v>54</v>
      </c>
      <c r="H375" s="1" t="s">
        <v>157</v>
      </c>
      <c r="I375" s="1" t="s">
        <v>156</v>
      </c>
      <c r="J375">
        <v>26</v>
      </c>
      <c r="K375">
        <v>1110717</v>
      </c>
      <c r="L375">
        <v>2.2999999999999998</v>
      </c>
      <c r="M375">
        <v>1.5</v>
      </c>
      <c r="N375">
        <v>3.4</v>
      </c>
      <c r="O375">
        <v>0.5</v>
      </c>
      <c r="P375">
        <v>2.8</v>
      </c>
      <c r="Q375">
        <v>1.6</v>
      </c>
      <c r="R375">
        <v>4.5</v>
      </c>
      <c r="S375">
        <v>0.7</v>
      </c>
      <c r="T375" s="6" t="str">
        <f t="shared" si="5"/>
        <v>2007M2054-52135-2</v>
      </c>
    </row>
    <row r="376" spans="2:20" x14ac:dyDescent="0.35">
      <c r="B376">
        <v>2008</v>
      </c>
      <c r="C376">
        <v>2008</v>
      </c>
      <c r="D376" s="1" t="s">
        <v>51</v>
      </c>
      <c r="E376" s="1" t="s">
        <v>50</v>
      </c>
      <c r="F376" s="1" t="s">
        <v>55</v>
      </c>
      <c r="G376" s="1" t="s">
        <v>54</v>
      </c>
      <c r="H376" s="1" t="s">
        <v>157</v>
      </c>
      <c r="I376" s="1" t="s">
        <v>156</v>
      </c>
      <c r="J376">
        <v>28</v>
      </c>
      <c r="K376">
        <v>1175140</v>
      </c>
      <c r="L376">
        <v>2.4</v>
      </c>
      <c r="M376">
        <v>1.6</v>
      </c>
      <c r="N376">
        <v>3.4</v>
      </c>
      <c r="O376">
        <v>0.5</v>
      </c>
      <c r="P376">
        <v>3.1</v>
      </c>
      <c r="Q376">
        <v>1.9</v>
      </c>
      <c r="R376">
        <v>4.7</v>
      </c>
      <c r="S376">
        <v>0.7</v>
      </c>
      <c r="T376" s="6" t="str">
        <f t="shared" si="5"/>
        <v>2008M2054-52135-2</v>
      </c>
    </row>
    <row r="377" spans="2:20" x14ac:dyDescent="0.35">
      <c r="B377">
        <v>2009</v>
      </c>
      <c r="C377">
        <v>2009</v>
      </c>
      <c r="D377" s="1" t="s">
        <v>51</v>
      </c>
      <c r="E377" s="1" t="s">
        <v>50</v>
      </c>
      <c r="F377" s="1" t="s">
        <v>55</v>
      </c>
      <c r="G377" s="1" t="s">
        <v>54</v>
      </c>
      <c r="H377" s="1" t="s">
        <v>157</v>
      </c>
      <c r="I377" s="1" t="s">
        <v>156</v>
      </c>
      <c r="J377">
        <v>22</v>
      </c>
      <c r="K377">
        <v>1239086</v>
      </c>
      <c r="L377">
        <v>1.8</v>
      </c>
      <c r="M377">
        <v>1.1000000000000001</v>
      </c>
      <c r="N377">
        <v>2.7</v>
      </c>
      <c r="O377">
        <v>0.4</v>
      </c>
      <c r="P377">
        <v>2.2999999999999998</v>
      </c>
      <c r="Q377">
        <v>1.3</v>
      </c>
      <c r="R377">
        <v>3.8</v>
      </c>
      <c r="S377">
        <v>0.6</v>
      </c>
      <c r="T377" s="6" t="str">
        <f t="shared" si="5"/>
        <v>2009M2054-52135-2</v>
      </c>
    </row>
    <row r="378" spans="2:20" x14ac:dyDescent="0.35">
      <c r="B378">
        <v>2010</v>
      </c>
      <c r="C378">
        <v>2010</v>
      </c>
      <c r="D378" s="1" t="s">
        <v>51</v>
      </c>
      <c r="E378" s="1" t="s">
        <v>50</v>
      </c>
      <c r="F378" s="1" t="s">
        <v>55</v>
      </c>
      <c r="G378" s="1" t="s">
        <v>54</v>
      </c>
      <c r="H378" s="1" t="s">
        <v>157</v>
      </c>
      <c r="I378" s="1" t="s">
        <v>156</v>
      </c>
      <c r="J378">
        <v>33</v>
      </c>
      <c r="K378">
        <v>1288432</v>
      </c>
      <c r="L378">
        <v>2.6</v>
      </c>
      <c r="M378">
        <v>1.8</v>
      </c>
      <c r="N378">
        <v>3.6</v>
      </c>
      <c r="O378">
        <v>0.4</v>
      </c>
      <c r="P378">
        <v>3.3</v>
      </c>
      <c r="Q378">
        <v>2.1</v>
      </c>
      <c r="R378">
        <v>4.9000000000000004</v>
      </c>
      <c r="S378">
        <v>0.7</v>
      </c>
      <c r="T378" s="6" t="str">
        <f t="shared" si="5"/>
        <v>2010M2054-52135-2</v>
      </c>
    </row>
    <row r="379" spans="2:20" x14ac:dyDescent="0.35">
      <c r="B379">
        <v>2011</v>
      </c>
      <c r="C379">
        <v>2011</v>
      </c>
      <c r="D379" s="1" t="s">
        <v>51</v>
      </c>
      <c r="E379" s="1" t="s">
        <v>50</v>
      </c>
      <c r="F379" s="1" t="s">
        <v>55</v>
      </c>
      <c r="G379" s="1" t="s">
        <v>54</v>
      </c>
      <c r="H379" s="1" t="s">
        <v>157</v>
      </c>
      <c r="I379" s="1" t="s">
        <v>156</v>
      </c>
      <c r="J379">
        <v>32</v>
      </c>
      <c r="K379">
        <v>1343212</v>
      </c>
      <c r="L379">
        <v>2.4</v>
      </c>
      <c r="M379">
        <v>1.6</v>
      </c>
      <c r="N379">
        <v>3.4</v>
      </c>
      <c r="O379">
        <v>0.4</v>
      </c>
      <c r="P379">
        <v>2.9</v>
      </c>
      <c r="Q379">
        <v>1.8</v>
      </c>
      <c r="R379">
        <v>4.5</v>
      </c>
      <c r="S379">
        <v>0.7</v>
      </c>
      <c r="T379" s="6" t="str">
        <f t="shared" si="5"/>
        <v>2011M2054-52135-2</v>
      </c>
    </row>
    <row r="380" spans="2:20" x14ac:dyDescent="0.35">
      <c r="B380">
        <v>2012</v>
      </c>
      <c r="C380">
        <v>2012</v>
      </c>
      <c r="D380" s="1" t="s">
        <v>51</v>
      </c>
      <c r="E380" s="1" t="s">
        <v>50</v>
      </c>
      <c r="F380" s="1" t="s">
        <v>55</v>
      </c>
      <c r="G380" s="1" t="s">
        <v>54</v>
      </c>
      <c r="H380" s="1" t="s">
        <v>157</v>
      </c>
      <c r="I380" s="1" t="s">
        <v>156</v>
      </c>
      <c r="J380">
        <v>37</v>
      </c>
      <c r="K380">
        <v>1382158</v>
      </c>
      <c r="L380">
        <v>2.7</v>
      </c>
      <c r="M380">
        <v>1.9</v>
      </c>
      <c r="N380">
        <v>3.7</v>
      </c>
      <c r="O380">
        <v>0.4</v>
      </c>
      <c r="P380">
        <v>2.7</v>
      </c>
      <c r="Q380">
        <v>1.9</v>
      </c>
      <c r="R380">
        <v>3.8</v>
      </c>
      <c r="S380">
        <v>0.5</v>
      </c>
      <c r="T380" s="6" t="str">
        <f t="shared" si="5"/>
        <v>2012M2054-52135-2</v>
      </c>
    </row>
    <row r="381" spans="2:20" x14ac:dyDescent="0.35">
      <c r="B381">
        <v>2013</v>
      </c>
      <c r="C381">
        <v>2013</v>
      </c>
      <c r="D381" s="1" t="s">
        <v>51</v>
      </c>
      <c r="E381" s="1" t="s">
        <v>50</v>
      </c>
      <c r="F381" s="1" t="s">
        <v>55</v>
      </c>
      <c r="G381" s="1" t="s">
        <v>54</v>
      </c>
      <c r="H381" s="1" t="s">
        <v>157</v>
      </c>
      <c r="I381" s="1" t="s">
        <v>156</v>
      </c>
      <c r="J381">
        <v>31</v>
      </c>
      <c r="K381">
        <v>1424469</v>
      </c>
      <c r="L381">
        <v>2.2000000000000002</v>
      </c>
      <c r="M381">
        <v>1.5</v>
      </c>
      <c r="N381">
        <v>3.1</v>
      </c>
      <c r="O381">
        <v>0.4</v>
      </c>
      <c r="P381">
        <v>2.2999999999999998</v>
      </c>
      <c r="Q381">
        <v>1.5</v>
      </c>
      <c r="R381">
        <v>3.4</v>
      </c>
      <c r="S381">
        <v>0.5</v>
      </c>
      <c r="T381" s="6" t="str">
        <f t="shared" si="5"/>
        <v>2013M2054-52135-2</v>
      </c>
    </row>
    <row r="382" spans="2:20" x14ac:dyDescent="0.35">
      <c r="B382">
        <v>2014</v>
      </c>
      <c r="C382">
        <v>2014</v>
      </c>
      <c r="D382" s="1" t="s">
        <v>51</v>
      </c>
      <c r="E382" s="1" t="s">
        <v>50</v>
      </c>
      <c r="F382" s="1" t="s">
        <v>55</v>
      </c>
      <c r="G382" s="1" t="s">
        <v>54</v>
      </c>
      <c r="H382" s="1" t="s">
        <v>157</v>
      </c>
      <c r="I382" s="1" t="s">
        <v>156</v>
      </c>
      <c r="J382">
        <v>54</v>
      </c>
      <c r="K382">
        <v>1474585</v>
      </c>
      <c r="L382">
        <v>3.7</v>
      </c>
      <c r="M382">
        <v>2.8</v>
      </c>
      <c r="N382">
        <v>4.8</v>
      </c>
      <c r="O382">
        <v>0.5</v>
      </c>
      <c r="P382">
        <v>4.3</v>
      </c>
      <c r="Q382">
        <v>3.1</v>
      </c>
      <c r="R382">
        <v>5.7</v>
      </c>
      <c r="S382">
        <v>0.6</v>
      </c>
      <c r="T382" s="6" t="str">
        <f t="shared" si="5"/>
        <v>2014M2054-52135-2</v>
      </c>
    </row>
    <row r="383" spans="2:20" x14ac:dyDescent="0.35">
      <c r="B383">
        <v>2015</v>
      </c>
      <c r="C383">
        <v>2015</v>
      </c>
      <c r="D383" s="1" t="s">
        <v>51</v>
      </c>
      <c r="E383" s="1" t="s">
        <v>50</v>
      </c>
      <c r="F383" s="1" t="s">
        <v>55</v>
      </c>
      <c r="G383" s="1" t="s">
        <v>54</v>
      </c>
      <c r="H383" s="1" t="s">
        <v>157</v>
      </c>
      <c r="I383" s="1" t="s">
        <v>156</v>
      </c>
      <c r="J383">
        <v>51</v>
      </c>
      <c r="K383">
        <v>1522180</v>
      </c>
      <c r="L383">
        <v>3.4</v>
      </c>
      <c r="M383">
        <v>2.5</v>
      </c>
      <c r="N383">
        <v>4.4000000000000004</v>
      </c>
      <c r="O383">
        <v>0.5</v>
      </c>
      <c r="P383">
        <v>3.2</v>
      </c>
      <c r="Q383">
        <v>2.2999999999999998</v>
      </c>
      <c r="R383">
        <v>4.2</v>
      </c>
      <c r="S383">
        <v>0.5</v>
      </c>
      <c r="T383" s="6" t="str">
        <f t="shared" si="5"/>
        <v>2015M2054-52135-2</v>
      </c>
    </row>
    <row r="384" spans="2:20" x14ac:dyDescent="0.35">
      <c r="B384">
        <v>2016</v>
      </c>
      <c r="C384">
        <v>2016</v>
      </c>
      <c r="D384" s="1" t="s">
        <v>51</v>
      </c>
      <c r="E384" s="1" t="s">
        <v>50</v>
      </c>
      <c r="F384" s="1" t="s">
        <v>55</v>
      </c>
      <c r="G384" s="1" t="s">
        <v>54</v>
      </c>
      <c r="H384" s="1" t="s">
        <v>157</v>
      </c>
      <c r="I384" s="1" t="s">
        <v>156</v>
      </c>
      <c r="J384">
        <v>57</v>
      </c>
      <c r="K384">
        <v>1562636</v>
      </c>
      <c r="L384">
        <v>3.6</v>
      </c>
      <c r="M384">
        <v>2.8</v>
      </c>
      <c r="N384">
        <v>4.7</v>
      </c>
      <c r="O384">
        <v>0.5</v>
      </c>
      <c r="P384">
        <v>3.5</v>
      </c>
      <c r="Q384">
        <v>2.6</v>
      </c>
      <c r="R384">
        <v>4.8</v>
      </c>
      <c r="S384">
        <v>0.5</v>
      </c>
      <c r="T384" s="6" t="str">
        <f t="shared" si="5"/>
        <v>2016M2054-52135-2</v>
      </c>
    </row>
    <row r="385" spans="2:20" x14ac:dyDescent="0.35">
      <c r="B385">
        <v>2017</v>
      </c>
      <c r="C385">
        <v>2017</v>
      </c>
      <c r="D385" s="1" t="s">
        <v>51</v>
      </c>
      <c r="E385" s="1" t="s">
        <v>50</v>
      </c>
      <c r="F385" s="1" t="s">
        <v>55</v>
      </c>
      <c r="G385" s="1" t="s">
        <v>54</v>
      </c>
      <c r="H385" s="1" t="s">
        <v>157</v>
      </c>
      <c r="I385" s="1" t="s">
        <v>156</v>
      </c>
      <c r="J385">
        <v>81</v>
      </c>
      <c r="K385">
        <v>1609164</v>
      </c>
      <c r="L385">
        <v>5</v>
      </c>
      <c r="M385">
        <v>4</v>
      </c>
      <c r="N385">
        <v>6.3</v>
      </c>
      <c r="O385">
        <v>0.6</v>
      </c>
      <c r="P385">
        <v>5.2</v>
      </c>
      <c r="Q385">
        <v>4</v>
      </c>
      <c r="R385">
        <v>6.6</v>
      </c>
      <c r="S385">
        <v>0.6</v>
      </c>
      <c r="T385" s="6" t="str">
        <f t="shared" si="5"/>
        <v>2017M2054-52135-2</v>
      </c>
    </row>
    <row r="386" spans="2:20" x14ac:dyDescent="0.35">
      <c r="B386">
        <v>2018</v>
      </c>
      <c r="C386">
        <v>2018</v>
      </c>
      <c r="D386" s="1" t="s">
        <v>51</v>
      </c>
      <c r="E386" s="1" t="s">
        <v>50</v>
      </c>
      <c r="F386" s="1" t="s">
        <v>55</v>
      </c>
      <c r="G386" s="1" t="s">
        <v>54</v>
      </c>
      <c r="H386" s="1" t="s">
        <v>157</v>
      </c>
      <c r="I386" s="1" t="s">
        <v>156</v>
      </c>
      <c r="J386">
        <v>89</v>
      </c>
      <c r="K386">
        <v>1644286</v>
      </c>
      <c r="L386">
        <v>5.4</v>
      </c>
      <c r="M386">
        <v>4.3</v>
      </c>
      <c r="N386">
        <v>6.7</v>
      </c>
      <c r="O386">
        <v>0.6</v>
      </c>
      <c r="P386">
        <v>5.4</v>
      </c>
      <c r="Q386">
        <v>4.3</v>
      </c>
      <c r="R386">
        <v>6.7</v>
      </c>
      <c r="S386">
        <v>0.6</v>
      </c>
      <c r="T386" s="6" t="str">
        <f t="shared" si="5"/>
        <v>2018M2054-52135-2</v>
      </c>
    </row>
    <row r="387" spans="2:20" x14ac:dyDescent="0.35">
      <c r="B387">
        <v>2019</v>
      </c>
      <c r="C387">
        <v>2019</v>
      </c>
      <c r="D387" s="1" t="s">
        <v>51</v>
      </c>
      <c r="E387" s="1" t="s">
        <v>50</v>
      </c>
      <c r="F387" s="1" t="s">
        <v>55</v>
      </c>
      <c r="G387" s="1" t="s">
        <v>54</v>
      </c>
      <c r="H387" s="1" t="s">
        <v>157</v>
      </c>
      <c r="I387" s="1" t="s">
        <v>156</v>
      </c>
      <c r="J387">
        <v>64</v>
      </c>
      <c r="K387">
        <v>1662651</v>
      </c>
      <c r="L387">
        <v>3.8</v>
      </c>
      <c r="M387">
        <v>3</v>
      </c>
      <c r="N387">
        <v>4.9000000000000004</v>
      </c>
      <c r="O387">
        <v>0.5</v>
      </c>
      <c r="P387">
        <v>4.2</v>
      </c>
      <c r="Q387">
        <v>3.2</v>
      </c>
      <c r="R387">
        <v>5.6</v>
      </c>
      <c r="S387">
        <v>0.6</v>
      </c>
      <c r="T387" s="6" t="str">
        <f t="shared" ref="T387:T450" si="6">C387&amp;E387&amp;G387&amp;I387</f>
        <v>2019M2054-52135-2</v>
      </c>
    </row>
    <row r="388" spans="2:20" x14ac:dyDescent="0.35">
      <c r="B388">
        <v>2020</v>
      </c>
      <c r="C388">
        <v>2020</v>
      </c>
      <c r="D388" s="1" t="s">
        <v>51</v>
      </c>
      <c r="E388" s="1" t="s">
        <v>50</v>
      </c>
      <c r="F388" s="1" t="s">
        <v>55</v>
      </c>
      <c r="G388" s="1" t="s">
        <v>54</v>
      </c>
      <c r="H388" s="1" t="s">
        <v>157</v>
      </c>
      <c r="I388" s="1" t="s">
        <v>156</v>
      </c>
      <c r="J388">
        <v>82</v>
      </c>
      <c r="K388">
        <v>1762084</v>
      </c>
      <c r="L388">
        <v>4.7</v>
      </c>
      <c r="M388">
        <v>3.7</v>
      </c>
      <c r="N388">
        <v>5.8</v>
      </c>
      <c r="O388">
        <v>0.5</v>
      </c>
      <c r="P388">
        <v>4.5999999999999996</v>
      </c>
      <c r="Q388">
        <v>3.6</v>
      </c>
      <c r="R388">
        <v>5.9</v>
      </c>
      <c r="S388">
        <v>0.5</v>
      </c>
      <c r="T388" s="6" t="str">
        <f t="shared" si="6"/>
        <v>2020M2054-52135-2</v>
      </c>
    </row>
    <row r="389" spans="2:20" x14ac:dyDescent="0.35">
      <c r="B389">
        <v>1999</v>
      </c>
      <c r="C389">
        <v>1999</v>
      </c>
      <c r="D389" s="1" t="s">
        <v>51</v>
      </c>
      <c r="E389" s="1" t="s">
        <v>50</v>
      </c>
      <c r="F389" s="1" t="s">
        <v>55</v>
      </c>
      <c r="G389" s="1" t="s">
        <v>54</v>
      </c>
      <c r="H389" s="1" t="s">
        <v>155</v>
      </c>
      <c r="I389" s="1" t="s">
        <v>154</v>
      </c>
      <c r="J389">
        <v>1630</v>
      </c>
      <c r="K389">
        <v>16485737</v>
      </c>
      <c r="L389">
        <v>9.9</v>
      </c>
      <c r="M389">
        <v>9.4</v>
      </c>
      <c r="N389">
        <v>10.4</v>
      </c>
      <c r="O389">
        <v>0.2</v>
      </c>
      <c r="P389">
        <v>10.5</v>
      </c>
      <c r="Q389">
        <v>10</v>
      </c>
      <c r="R389">
        <v>11.1</v>
      </c>
      <c r="S389">
        <v>0.3</v>
      </c>
      <c r="T389" s="6" t="str">
        <f t="shared" si="6"/>
        <v>1999M2054-52186-2</v>
      </c>
    </row>
    <row r="390" spans="2:20" x14ac:dyDescent="0.35">
      <c r="B390">
        <v>2000</v>
      </c>
      <c r="C390">
        <v>2000</v>
      </c>
      <c r="D390" s="1" t="s">
        <v>51</v>
      </c>
      <c r="E390" s="1" t="s">
        <v>50</v>
      </c>
      <c r="F390" s="1" t="s">
        <v>55</v>
      </c>
      <c r="G390" s="1" t="s">
        <v>54</v>
      </c>
      <c r="H390" s="1" t="s">
        <v>155</v>
      </c>
      <c r="I390" s="1" t="s">
        <v>154</v>
      </c>
      <c r="J390">
        <v>1601</v>
      </c>
      <c r="K390">
        <v>16672735</v>
      </c>
      <c r="L390">
        <v>9.6</v>
      </c>
      <c r="M390">
        <v>9.1</v>
      </c>
      <c r="N390">
        <v>10.1</v>
      </c>
      <c r="O390">
        <v>0.2</v>
      </c>
      <c r="P390">
        <v>10.199999999999999</v>
      </c>
      <c r="Q390">
        <v>9.6</v>
      </c>
      <c r="R390">
        <v>10.7</v>
      </c>
      <c r="S390">
        <v>0.3</v>
      </c>
      <c r="T390" s="6" t="str">
        <f t="shared" si="6"/>
        <v>2000M2054-52186-2</v>
      </c>
    </row>
    <row r="391" spans="2:20" x14ac:dyDescent="0.35">
      <c r="B391">
        <v>2001</v>
      </c>
      <c r="C391">
        <v>2001</v>
      </c>
      <c r="D391" s="1" t="s">
        <v>51</v>
      </c>
      <c r="E391" s="1" t="s">
        <v>50</v>
      </c>
      <c r="F391" s="1" t="s">
        <v>55</v>
      </c>
      <c r="G391" s="1" t="s">
        <v>54</v>
      </c>
      <c r="H391" s="1" t="s">
        <v>155</v>
      </c>
      <c r="I391" s="1" t="s">
        <v>154</v>
      </c>
      <c r="J391">
        <v>1578</v>
      </c>
      <c r="K391">
        <v>16946270</v>
      </c>
      <c r="L391">
        <v>9.3000000000000007</v>
      </c>
      <c r="M391">
        <v>8.9</v>
      </c>
      <c r="N391">
        <v>9.8000000000000007</v>
      </c>
      <c r="O391">
        <v>0.2</v>
      </c>
      <c r="P391">
        <v>9.9</v>
      </c>
      <c r="Q391">
        <v>9.4</v>
      </c>
      <c r="R391">
        <v>10.4</v>
      </c>
      <c r="S391">
        <v>0.3</v>
      </c>
      <c r="T391" s="6" t="str">
        <f t="shared" si="6"/>
        <v>2001M2054-52186-2</v>
      </c>
    </row>
    <row r="392" spans="2:20" x14ac:dyDescent="0.35">
      <c r="B392">
        <v>2002</v>
      </c>
      <c r="C392">
        <v>2002</v>
      </c>
      <c r="D392" s="1" t="s">
        <v>51</v>
      </c>
      <c r="E392" s="1" t="s">
        <v>50</v>
      </c>
      <c r="F392" s="1" t="s">
        <v>55</v>
      </c>
      <c r="G392" s="1" t="s">
        <v>54</v>
      </c>
      <c r="H392" s="1" t="s">
        <v>155</v>
      </c>
      <c r="I392" s="1" t="s">
        <v>154</v>
      </c>
      <c r="J392">
        <v>1595</v>
      </c>
      <c r="K392">
        <v>17147052</v>
      </c>
      <c r="L392">
        <v>9.3000000000000007</v>
      </c>
      <c r="M392">
        <v>8.8000000000000007</v>
      </c>
      <c r="N392">
        <v>9.8000000000000007</v>
      </c>
      <c r="O392">
        <v>0.2</v>
      </c>
      <c r="P392">
        <v>10</v>
      </c>
      <c r="Q392">
        <v>9.5</v>
      </c>
      <c r="R392">
        <v>10.5</v>
      </c>
      <c r="S392">
        <v>0.3</v>
      </c>
      <c r="T392" s="6" t="str">
        <f t="shared" si="6"/>
        <v>2002M2054-52186-2</v>
      </c>
    </row>
    <row r="393" spans="2:20" x14ac:dyDescent="0.35">
      <c r="B393">
        <v>2003</v>
      </c>
      <c r="C393">
        <v>2003</v>
      </c>
      <c r="D393" s="1" t="s">
        <v>51</v>
      </c>
      <c r="E393" s="1" t="s">
        <v>50</v>
      </c>
      <c r="F393" s="1" t="s">
        <v>55</v>
      </c>
      <c r="G393" s="1" t="s">
        <v>54</v>
      </c>
      <c r="H393" s="1" t="s">
        <v>155</v>
      </c>
      <c r="I393" s="1" t="s">
        <v>154</v>
      </c>
      <c r="J393">
        <v>1566</v>
      </c>
      <c r="K393">
        <v>17320752</v>
      </c>
      <c r="L393">
        <v>9</v>
      </c>
      <c r="M393">
        <v>8.6</v>
      </c>
      <c r="N393">
        <v>9.5</v>
      </c>
      <c r="O393">
        <v>0.2</v>
      </c>
      <c r="P393">
        <v>9.5</v>
      </c>
      <c r="Q393">
        <v>9</v>
      </c>
      <c r="R393">
        <v>10</v>
      </c>
      <c r="S393">
        <v>0.2</v>
      </c>
      <c r="T393" s="6" t="str">
        <f t="shared" si="6"/>
        <v>2003M2054-52186-2</v>
      </c>
    </row>
    <row r="394" spans="2:20" x14ac:dyDescent="0.35">
      <c r="B394">
        <v>2004</v>
      </c>
      <c r="C394">
        <v>2004</v>
      </c>
      <c r="D394" s="1" t="s">
        <v>51</v>
      </c>
      <c r="E394" s="1" t="s">
        <v>50</v>
      </c>
      <c r="F394" s="1" t="s">
        <v>55</v>
      </c>
      <c r="G394" s="1" t="s">
        <v>54</v>
      </c>
      <c r="H394" s="1" t="s">
        <v>155</v>
      </c>
      <c r="I394" s="1" t="s">
        <v>154</v>
      </c>
      <c r="J394">
        <v>1614</v>
      </c>
      <c r="K394">
        <v>17537341</v>
      </c>
      <c r="L394">
        <v>9.1999999999999993</v>
      </c>
      <c r="M394">
        <v>8.8000000000000007</v>
      </c>
      <c r="N394">
        <v>9.6999999999999993</v>
      </c>
      <c r="O394">
        <v>0.2</v>
      </c>
      <c r="P394">
        <v>9.8000000000000007</v>
      </c>
      <c r="Q394">
        <v>9.3000000000000007</v>
      </c>
      <c r="R394">
        <v>10.3</v>
      </c>
      <c r="S394">
        <v>0.3</v>
      </c>
      <c r="T394" s="6" t="str">
        <f t="shared" si="6"/>
        <v>2004M2054-52186-2</v>
      </c>
    </row>
    <row r="395" spans="2:20" x14ac:dyDescent="0.35">
      <c r="B395">
        <v>2005</v>
      </c>
      <c r="C395">
        <v>2005</v>
      </c>
      <c r="D395" s="1" t="s">
        <v>51</v>
      </c>
      <c r="E395" s="1" t="s">
        <v>50</v>
      </c>
      <c r="F395" s="1" t="s">
        <v>55</v>
      </c>
      <c r="G395" s="1" t="s">
        <v>54</v>
      </c>
      <c r="H395" s="1" t="s">
        <v>155</v>
      </c>
      <c r="I395" s="1" t="s">
        <v>154</v>
      </c>
      <c r="J395">
        <v>1592</v>
      </c>
      <c r="K395">
        <v>17745794</v>
      </c>
      <c r="L395">
        <v>9</v>
      </c>
      <c r="M395">
        <v>8.5</v>
      </c>
      <c r="N395">
        <v>9.4</v>
      </c>
      <c r="O395">
        <v>0.2</v>
      </c>
      <c r="P395">
        <v>9.5</v>
      </c>
      <c r="Q395">
        <v>9</v>
      </c>
      <c r="R395">
        <v>10</v>
      </c>
      <c r="S395">
        <v>0.2</v>
      </c>
      <c r="T395" s="6" t="str">
        <f t="shared" si="6"/>
        <v>2005M2054-52186-2</v>
      </c>
    </row>
    <row r="396" spans="2:20" x14ac:dyDescent="0.35">
      <c r="B396">
        <v>2006</v>
      </c>
      <c r="C396">
        <v>2006</v>
      </c>
      <c r="D396" s="1" t="s">
        <v>51</v>
      </c>
      <c r="E396" s="1" t="s">
        <v>50</v>
      </c>
      <c r="F396" s="1" t="s">
        <v>55</v>
      </c>
      <c r="G396" s="1" t="s">
        <v>54</v>
      </c>
      <c r="H396" s="1" t="s">
        <v>155</v>
      </c>
      <c r="I396" s="1" t="s">
        <v>154</v>
      </c>
      <c r="J396">
        <v>1630</v>
      </c>
      <c r="K396">
        <v>17969520</v>
      </c>
      <c r="L396">
        <v>9.1</v>
      </c>
      <c r="M396">
        <v>8.6</v>
      </c>
      <c r="N396">
        <v>9.5</v>
      </c>
      <c r="O396">
        <v>0.2</v>
      </c>
      <c r="P396">
        <v>9.6</v>
      </c>
      <c r="Q396">
        <v>9.1</v>
      </c>
      <c r="R396">
        <v>10.1</v>
      </c>
      <c r="S396">
        <v>0.3</v>
      </c>
      <c r="T396" s="6" t="str">
        <f t="shared" si="6"/>
        <v>2006M2054-52186-2</v>
      </c>
    </row>
    <row r="397" spans="2:20" x14ac:dyDescent="0.35">
      <c r="B397">
        <v>2007</v>
      </c>
      <c r="C397">
        <v>2007</v>
      </c>
      <c r="D397" s="1" t="s">
        <v>51</v>
      </c>
      <c r="E397" s="1" t="s">
        <v>50</v>
      </c>
      <c r="F397" s="1" t="s">
        <v>55</v>
      </c>
      <c r="G397" s="1" t="s">
        <v>54</v>
      </c>
      <c r="H397" s="1" t="s">
        <v>155</v>
      </c>
      <c r="I397" s="1" t="s">
        <v>154</v>
      </c>
      <c r="J397">
        <v>1571</v>
      </c>
      <c r="K397">
        <v>18197963</v>
      </c>
      <c r="L397">
        <v>8.6</v>
      </c>
      <c r="M397">
        <v>8.1999999999999993</v>
      </c>
      <c r="N397">
        <v>9.1</v>
      </c>
      <c r="O397">
        <v>0.2</v>
      </c>
      <c r="P397">
        <v>9</v>
      </c>
      <c r="Q397">
        <v>8.5</v>
      </c>
      <c r="R397">
        <v>9.4</v>
      </c>
      <c r="S397">
        <v>0.2</v>
      </c>
      <c r="T397" s="6" t="str">
        <f t="shared" si="6"/>
        <v>2007M2054-52186-2</v>
      </c>
    </row>
    <row r="398" spans="2:20" x14ac:dyDescent="0.35">
      <c r="B398">
        <v>2008</v>
      </c>
      <c r="C398">
        <v>2008</v>
      </c>
      <c r="D398" s="1" t="s">
        <v>51</v>
      </c>
      <c r="E398" s="1" t="s">
        <v>50</v>
      </c>
      <c r="F398" s="1" t="s">
        <v>55</v>
      </c>
      <c r="G398" s="1" t="s">
        <v>54</v>
      </c>
      <c r="H398" s="1" t="s">
        <v>155</v>
      </c>
      <c r="I398" s="1" t="s">
        <v>154</v>
      </c>
      <c r="J398">
        <v>1721</v>
      </c>
      <c r="K398">
        <v>18427803</v>
      </c>
      <c r="L398">
        <v>9.3000000000000007</v>
      </c>
      <c r="M398">
        <v>8.9</v>
      </c>
      <c r="N398">
        <v>9.8000000000000007</v>
      </c>
      <c r="O398">
        <v>0.2</v>
      </c>
      <c r="P398">
        <v>9.6999999999999993</v>
      </c>
      <c r="Q398">
        <v>9.3000000000000007</v>
      </c>
      <c r="R398">
        <v>10.199999999999999</v>
      </c>
      <c r="S398">
        <v>0.2</v>
      </c>
      <c r="T398" s="6" t="str">
        <f t="shared" si="6"/>
        <v>2008M2054-52186-2</v>
      </c>
    </row>
    <row r="399" spans="2:20" x14ac:dyDescent="0.35">
      <c r="B399">
        <v>2009</v>
      </c>
      <c r="C399">
        <v>2009</v>
      </c>
      <c r="D399" s="1" t="s">
        <v>51</v>
      </c>
      <c r="E399" s="1" t="s">
        <v>50</v>
      </c>
      <c r="F399" s="1" t="s">
        <v>55</v>
      </c>
      <c r="G399" s="1" t="s">
        <v>54</v>
      </c>
      <c r="H399" s="1" t="s">
        <v>155</v>
      </c>
      <c r="I399" s="1" t="s">
        <v>154</v>
      </c>
      <c r="J399">
        <v>1649</v>
      </c>
      <c r="K399">
        <v>18648848</v>
      </c>
      <c r="L399">
        <v>8.8000000000000007</v>
      </c>
      <c r="M399">
        <v>8.4</v>
      </c>
      <c r="N399">
        <v>9.3000000000000007</v>
      </c>
      <c r="O399">
        <v>0.2</v>
      </c>
      <c r="P399">
        <v>9.3000000000000007</v>
      </c>
      <c r="Q399">
        <v>8.8000000000000007</v>
      </c>
      <c r="R399">
        <v>9.6999999999999993</v>
      </c>
      <c r="S399">
        <v>0.2</v>
      </c>
      <c r="T399" s="6" t="str">
        <f t="shared" si="6"/>
        <v>2009M2054-52186-2</v>
      </c>
    </row>
    <row r="400" spans="2:20" x14ac:dyDescent="0.35">
      <c r="B400">
        <v>2010</v>
      </c>
      <c r="C400">
        <v>2010</v>
      </c>
      <c r="D400" s="1" t="s">
        <v>51</v>
      </c>
      <c r="E400" s="1" t="s">
        <v>50</v>
      </c>
      <c r="F400" s="1" t="s">
        <v>55</v>
      </c>
      <c r="G400" s="1" t="s">
        <v>54</v>
      </c>
      <c r="H400" s="1" t="s">
        <v>155</v>
      </c>
      <c r="I400" s="1" t="s">
        <v>154</v>
      </c>
      <c r="J400">
        <v>1712</v>
      </c>
      <c r="K400">
        <v>18812260</v>
      </c>
      <c r="L400">
        <v>9.1</v>
      </c>
      <c r="M400">
        <v>8.6999999999999993</v>
      </c>
      <c r="N400">
        <v>9.5</v>
      </c>
      <c r="O400">
        <v>0.2</v>
      </c>
      <c r="P400">
        <v>9.4</v>
      </c>
      <c r="Q400">
        <v>8.9</v>
      </c>
      <c r="R400">
        <v>9.9</v>
      </c>
      <c r="S400">
        <v>0.2</v>
      </c>
      <c r="T400" s="6" t="str">
        <f t="shared" si="6"/>
        <v>2010M2054-52186-2</v>
      </c>
    </row>
    <row r="401" spans="2:20" x14ac:dyDescent="0.35">
      <c r="B401">
        <v>2011</v>
      </c>
      <c r="C401">
        <v>2011</v>
      </c>
      <c r="D401" s="1" t="s">
        <v>51</v>
      </c>
      <c r="E401" s="1" t="s">
        <v>50</v>
      </c>
      <c r="F401" s="1" t="s">
        <v>55</v>
      </c>
      <c r="G401" s="1" t="s">
        <v>54</v>
      </c>
      <c r="H401" s="1" t="s">
        <v>155</v>
      </c>
      <c r="I401" s="1" t="s">
        <v>154</v>
      </c>
      <c r="J401">
        <v>1790</v>
      </c>
      <c r="K401">
        <v>19074760</v>
      </c>
      <c r="L401">
        <v>9.4</v>
      </c>
      <c r="M401">
        <v>8.9</v>
      </c>
      <c r="N401">
        <v>9.8000000000000007</v>
      </c>
      <c r="O401">
        <v>0.2</v>
      </c>
      <c r="P401">
        <v>9.6999999999999993</v>
      </c>
      <c r="Q401">
        <v>9.1999999999999993</v>
      </c>
      <c r="R401">
        <v>10.199999999999999</v>
      </c>
      <c r="S401">
        <v>0.2</v>
      </c>
      <c r="T401" s="6" t="str">
        <f t="shared" si="6"/>
        <v>2011M2054-52186-2</v>
      </c>
    </row>
    <row r="402" spans="2:20" x14ac:dyDescent="0.35">
      <c r="B402">
        <v>2012</v>
      </c>
      <c r="C402">
        <v>2012</v>
      </c>
      <c r="D402" s="1" t="s">
        <v>51</v>
      </c>
      <c r="E402" s="1" t="s">
        <v>50</v>
      </c>
      <c r="F402" s="1" t="s">
        <v>55</v>
      </c>
      <c r="G402" s="1" t="s">
        <v>54</v>
      </c>
      <c r="H402" s="1" t="s">
        <v>155</v>
      </c>
      <c r="I402" s="1" t="s">
        <v>154</v>
      </c>
      <c r="J402">
        <v>1861</v>
      </c>
      <c r="K402">
        <v>19303983</v>
      </c>
      <c r="L402">
        <v>9.6</v>
      </c>
      <c r="M402">
        <v>9.1999999999999993</v>
      </c>
      <c r="N402">
        <v>10.1</v>
      </c>
      <c r="O402">
        <v>0.2</v>
      </c>
      <c r="P402">
        <v>10</v>
      </c>
      <c r="Q402">
        <v>9.6</v>
      </c>
      <c r="R402">
        <v>10.5</v>
      </c>
      <c r="S402">
        <v>0.2</v>
      </c>
      <c r="T402" s="6" t="str">
        <f t="shared" si="6"/>
        <v>2012M2054-52186-2</v>
      </c>
    </row>
    <row r="403" spans="2:20" x14ac:dyDescent="0.35">
      <c r="B403">
        <v>2013</v>
      </c>
      <c r="C403">
        <v>2013</v>
      </c>
      <c r="D403" s="1" t="s">
        <v>51</v>
      </c>
      <c r="E403" s="1" t="s">
        <v>50</v>
      </c>
      <c r="F403" s="1" t="s">
        <v>55</v>
      </c>
      <c r="G403" s="1" t="s">
        <v>54</v>
      </c>
      <c r="H403" s="1" t="s">
        <v>155</v>
      </c>
      <c r="I403" s="1" t="s">
        <v>154</v>
      </c>
      <c r="J403">
        <v>1850</v>
      </c>
      <c r="K403">
        <v>19510272</v>
      </c>
      <c r="L403">
        <v>9.5</v>
      </c>
      <c r="M403">
        <v>9.1</v>
      </c>
      <c r="N403">
        <v>9.9</v>
      </c>
      <c r="O403">
        <v>0.2</v>
      </c>
      <c r="P403">
        <v>9.6999999999999993</v>
      </c>
      <c r="Q403">
        <v>9.3000000000000007</v>
      </c>
      <c r="R403">
        <v>10.199999999999999</v>
      </c>
      <c r="S403">
        <v>0.2</v>
      </c>
      <c r="T403" s="6" t="str">
        <f t="shared" si="6"/>
        <v>2013M2054-52186-2</v>
      </c>
    </row>
    <row r="404" spans="2:20" x14ac:dyDescent="0.35">
      <c r="B404">
        <v>2014</v>
      </c>
      <c r="C404">
        <v>2014</v>
      </c>
      <c r="D404" s="1" t="s">
        <v>51</v>
      </c>
      <c r="E404" s="1" t="s">
        <v>50</v>
      </c>
      <c r="F404" s="1" t="s">
        <v>55</v>
      </c>
      <c r="G404" s="1" t="s">
        <v>54</v>
      </c>
      <c r="H404" s="1" t="s">
        <v>155</v>
      </c>
      <c r="I404" s="1" t="s">
        <v>154</v>
      </c>
      <c r="J404">
        <v>1876</v>
      </c>
      <c r="K404">
        <v>19766066</v>
      </c>
      <c r="L404">
        <v>9.5</v>
      </c>
      <c r="M404">
        <v>9.1</v>
      </c>
      <c r="N404">
        <v>9.9</v>
      </c>
      <c r="O404">
        <v>0.2</v>
      </c>
      <c r="P404">
        <v>9.6999999999999993</v>
      </c>
      <c r="Q404">
        <v>9.3000000000000007</v>
      </c>
      <c r="R404">
        <v>10.199999999999999</v>
      </c>
      <c r="S404">
        <v>0.2</v>
      </c>
      <c r="T404" s="6" t="str">
        <f t="shared" si="6"/>
        <v>2014M2054-52186-2</v>
      </c>
    </row>
    <row r="405" spans="2:20" x14ac:dyDescent="0.35">
      <c r="B405">
        <v>2015</v>
      </c>
      <c r="C405">
        <v>2015</v>
      </c>
      <c r="D405" s="1" t="s">
        <v>51</v>
      </c>
      <c r="E405" s="1" t="s">
        <v>50</v>
      </c>
      <c r="F405" s="1" t="s">
        <v>55</v>
      </c>
      <c r="G405" s="1" t="s">
        <v>54</v>
      </c>
      <c r="H405" s="1" t="s">
        <v>155</v>
      </c>
      <c r="I405" s="1" t="s">
        <v>154</v>
      </c>
      <c r="J405">
        <v>1951</v>
      </c>
      <c r="K405">
        <v>19995887</v>
      </c>
      <c r="L405">
        <v>9.8000000000000007</v>
      </c>
      <c r="M405">
        <v>9.3000000000000007</v>
      </c>
      <c r="N405">
        <v>10.199999999999999</v>
      </c>
      <c r="O405">
        <v>0.2</v>
      </c>
      <c r="P405">
        <v>10</v>
      </c>
      <c r="Q405">
        <v>9.5</v>
      </c>
      <c r="R405">
        <v>10.4</v>
      </c>
      <c r="S405">
        <v>0.2</v>
      </c>
      <c r="T405" s="6" t="str">
        <f t="shared" si="6"/>
        <v>2015M2054-52186-2</v>
      </c>
    </row>
    <row r="406" spans="2:20" x14ac:dyDescent="0.35">
      <c r="B406">
        <v>2016</v>
      </c>
      <c r="C406">
        <v>2016</v>
      </c>
      <c r="D406" s="1" t="s">
        <v>51</v>
      </c>
      <c r="E406" s="1" t="s">
        <v>50</v>
      </c>
      <c r="F406" s="1" t="s">
        <v>55</v>
      </c>
      <c r="G406" s="1" t="s">
        <v>54</v>
      </c>
      <c r="H406" s="1" t="s">
        <v>155</v>
      </c>
      <c r="I406" s="1" t="s">
        <v>154</v>
      </c>
      <c r="J406">
        <v>2137</v>
      </c>
      <c r="K406">
        <v>20181252</v>
      </c>
      <c r="L406">
        <v>10.6</v>
      </c>
      <c r="M406">
        <v>10.1</v>
      </c>
      <c r="N406">
        <v>11</v>
      </c>
      <c r="O406">
        <v>0.2</v>
      </c>
      <c r="P406">
        <v>10.6</v>
      </c>
      <c r="Q406">
        <v>10.1</v>
      </c>
      <c r="R406">
        <v>11.1</v>
      </c>
      <c r="S406">
        <v>0.2</v>
      </c>
      <c r="T406" s="6" t="str">
        <f t="shared" si="6"/>
        <v>2016M2054-52186-2</v>
      </c>
    </row>
    <row r="407" spans="2:20" x14ac:dyDescent="0.35">
      <c r="B407">
        <v>2017</v>
      </c>
      <c r="C407">
        <v>2017</v>
      </c>
      <c r="D407" s="1" t="s">
        <v>51</v>
      </c>
      <c r="E407" s="1" t="s">
        <v>50</v>
      </c>
      <c r="F407" s="1" t="s">
        <v>55</v>
      </c>
      <c r="G407" s="1" t="s">
        <v>54</v>
      </c>
      <c r="H407" s="1" t="s">
        <v>155</v>
      </c>
      <c r="I407" s="1" t="s">
        <v>154</v>
      </c>
      <c r="J407">
        <v>2324</v>
      </c>
      <c r="K407">
        <v>20416272</v>
      </c>
      <c r="L407">
        <v>11.4</v>
      </c>
      <c r="M407">
        <v>10.9</v>
      </c>
      <c r="N407">
        <v>11.8</v>
      </c>
      <c r="O407">
        <v>0.2</v>
      </c>
      <c r="P407">
        <v>11.4</v>
      </c>
      <c r="Q407">
        <v>10.9</v>
      </c>
      <c r="R407">
        <v>11.8</v>
      </c>
      <c r="S407">
        <v>0.2</v>
      </c>
      <c r="T407" s="6" t="str">
        <f t="shared" si="6"/>
        <v>2017M2054-52186-2</v>
      </c>
    </row>
    <row r="408" spans="2:20" x14ac:dyDescent="0.35">
      <c r="B408">
        <v>2018</v>
      </c>
      <c r="C408">
        <v>2018</v>
      </c>
      <c r="D408" s="1" t="s">
        <v>51</v>
      </c>
      <c r="E408" s="1" t="s">
        <v>50</v>
      </c>
      <c r="F408" s="1" t="s">
        <v>55</v>
      </c>
      <c r="G408" s="1" t="s">
        <v>54</v>
      </c>
      <c r="H408" s="1" t="s">
        <v>155</v>
      </c>
      <c r="I408" s="1" t="s">
        <v>154</v>
      </c>
      <c r="J408">
        <v>2476</v>
      </c>
      <c r="K408">
        <v>20572958</v>
      </c>
      <c r="L408">
        <v>12</v>
      </c>
      <c r="M408">
        <v>11.6</v>
      </c>
      <c r="N408">
        <v>12.5</v>
      </c>
      <c r="O408">
        <v>0.2</v>
      </c>
      <c r="P408">
        <v>12</v>
      </c>
      <c r="Q408">
        <v>11.6</v>
      </c>
      <c r="R408">
        <v>12.5</v>
      </c>
      <c r="S408">
        <v>0.2</v>
      </c>
      <c r="T408" s="6" t="str">
        <f t="shared" si="6"/>
        <v>2018M2054-52186-2</v>
      </c>
    </row>
    <row r="409" spans="2:20" x14ac:dyDescent="0.35">
      <c r="B409">
        <v>2019</v>
      </c>
      <c r="C409">
        <v>2019</v>
      </c>
      <c r="D409" s="1" t="s">
        <v>51</v>
      </c>
      <c r="E409" s="1" t="s">
        <v>50</v>
      </c>
      <c r="F409" s="1" t="s">
        <v>55</v>
      </c>
      <c r="G409" s="1" t="s">
        <v>54</v>
      </c>
      <c r="H409" s="1" t="s">
        <v>155</v>
      </c>
      <c r="I409" s="1" t="s">
        <v>154</v>
      </c>
      <c r="J409">
        <v>2568</v>
      </c>
      <c r="K409">
        <v>20716167</v>
      </c>
      <c r="L409">
        <v>12.4</v>
      </c>
      <c r="M409">
        <v>11.9</v>
      </c>
      <c r="N409">
        <v>12.9</v>
      </c>
      <c r="O409">
        <v>0.2</v>
      </c>
      <c r="P409">
        <v>12.4</v>
      </c>
      <c r="Q409">
        <v>11.9</v>
      </c>
      <c r="R409">
        <v>12.9</v>
      </c>
      <c r="S409">
        <v>0.3</v>
      </c>
      <c r="T409" s="6" t="str">
        <f t="shared" si="6"/>
        <v>2019M2054-52186-2</v>
      </c>
    </row>
    <row r="410" spans="2:20" x14ac:dyDescent="0.35">
      <c r="B410">
        <v>2020</v>
      </c>
      <c r="C410">
        <v>2020</v>
      </c>
      <c r="D410" s="1" t="s">
        <v>51</v>
      </c>
      <c r="E410" s="1" t="s">
        <v>50</v>
      </c>
      <c r="F410" s="1" t="s">
        <v>55</v>
      </c>
      <c r="G410" s="1" t="s">
        <v>54</v>
      </c>
      <c r="H410" s="1" t="s">
        <v>155</v>
      </c>
      <c r="I410" s="1" t="s">
        <v>154</v>
      </c>
      <c r="J410">
        <v>2754</v>
      </c>
      <c r="K410">
        <v>20904808</v>
      </c>
      <c r="L410">
        <v>13.2</v>
      </c>
      <c r="M410">
        <v>12.7</v>
      </c>
      <c r="N410">
        <v>13.7</v>
      </c>
      <c r="O410">
        <v>0.3</v>
      </c>
      <c r="P410">
        <v>13</v>
      </c>
      <c r="Q410">
        <v>12.5</v>
      </c>
      <c r="R410">
        <v>13.5</v>
      </c>
      <c r="S410">
        <v>0.3</v>
      </c>
      <c r="T410" s="6" t="str">
        <f t="shared" si="6"/>
        <v>2020M2054-52186-2</v>
      </c>
    </row>
    <row r="411" spans="2:20" x14ac:dyDescent="0.35">
      <c r="B411">
        <v>1999</v>
      </c>
      <c r="C411">
        <v>1999</v>
      </c>
      <c r="D411" s="1" t="s">
        <v>51</v>
      </c>
      <c r="E411" s="1" t="s">
        <v>50</v>
      </c>
      <c r="F411" s="1" t="s">
        <v>55</v>
      </c>
      <c r="G411" s="1" t="s">
        <v>54</v>
      </c>
      <c r="H411" s="1" t="s">
        <v>153</v>
      </c>
      <c r="I411" s="1" t="s">
        <v>152</v>
      </c>
      <c r="J411">
        <v>4</v>
      </c>
      <c r="K411" t="s">
        <v>151</v>
      </c>
      <c r="L411" t="s">
        <v>151</v>
      </c>
      <c r="M411" t="s">
        <v>151</v>
      </c>
      <c r="N411" t="s">
        <v>151</v>
      </c>
      <c r="O411" t="s">
        <v>151</v>
      </c>
      <c r="P411" t="s">
        <v>151</v>
      </c>
      <c r="Q411" t="s">
        <v>151</v>
      </c>
      <c r="R411" t="s">
        <v>151</v>
      </c>
      <c r="S411" t="s">
        <v>151</v>
      </c>
      <c r="T411" s="6" t="str">
        <f t="shared" si="6"/>
        <v>1999M2054-5NS</v>
      </c>
    </row>
    <row r="412" spans="2:20" x14ac:dyDescent="0.35">
      <c r="B412">
        <v>2000</v>
      </c>
      <c r="C412">
        <v>2000</v>
      </c>
      <c r="D412" s="1" t="s">
        <v>51</v>
      </c>
      <c r="E412" s="1" t="s">
        <v>50</v>
      </c>
      <c r="F412" s="1" t="s">
        <v>55</v>
      </c>
      <c r="G412" s="1" t="s">
        <v>54</v>
      </c>
      <c r="H412" s="1" t="s">
        <v>153</v>
      </c>
      <c r="I412" s="1" t="s">
        <v>152</v>
      </c>
      <c r="J412">
        <v>18</v>
      </c>
      <c r="K412" t="s">
        <v>151</v>
      </c>
      <c r="L412" t="s">
        <v>151</v>
      </c>
      <c r="M412" t="s">
        <v>151</v>
      </c>
      <c r="N412" t="s">
        <v>151</v>
      </c>
      <c r="O412" t="s">
        <v>151</v>
      </c>
      <c r="P412" t="s">
        <v>151</v>
      </c>
      <c r="Q412" t="s">
        <v>151</v>
      </c>
      <c r="R412" t="s">
        <v>151</v>
      </c>
      <c r="S412" t="s">
        <v>151</v>
      </c>
      <c r="T412" s="6" t="str">
        <f t="shared" si="6"/>
        <v>2000M2054-5NS</v>
      </c>
    </row>
    <row r="413" spans="2:20" x14ac:dyDescent="0.35">
      <c r="B413">
        <v>2001</v>
      </c>
      <c r="C413">
        <v>2001</v>
      </c>
      <c r="D413" s="1" t="s">
        <v>51</v>
      </c>
      <c r="E413" s="1" t="s">
        <v>50</v>
      </c>
      <c r="F413" s="1" t="s">
        <v>55</v>
      </c>
      <c r="G413" s="1" t="s">
        <v>54</v>
      </c>
      <c r="H413" s="1" t="s">
        <v>153</v>
      </c>
      <c r="I413" s="1" t="s">
        <v>152</v>
      </c>
      <c r="J413">
        <v>26</v>
      </c>
      <c r="K413" t="s">
        <v>151</v>
      </c>
      <c r="L413" t="s">
        <v>151</v>
      </c>
      <c r="M413" t="s">
        <v>151</v>
      </c>
      <c r="N413" t="s">
        <v>151</v>
      </c>
      <c r="O413" t="s">
        <v>151</v>
      </c>
      <c r="P413" t="s">
        <v>151</v>
      </c>
      <c r="Q413" t="s">
        <v>151</v>
      </c>
      <c r="R413" t="s">
        <v>151</v>
      </c>
      <c r="S413" t="s">
        <v>151</v>
      </c>
      <c r="T413" s="6" t="str">
        <f t="shared" si="6"/>
        <v>2001M2054-5NS</v>
      </c>
    </row>
    <row r="414" spans="2:20" x14ac:dyDescent="0.35">
      <c r="B414">
        <v>2002</v>
      </c>
      <c r="C414">
        <v>2002</v>
      </c>
      <c r="D414" s="1" t="s">
        <v>51</v>
      </c>
      <c r="E414" s="1" t="s">
        <v>50</v>
      </c>
      <c r="F414" s="1" t="s">
        <v>55</v>
      </c>
      <c r="G414" s="1" t="s">
        <v>54</v>
      </c>
      <c r="H414" s="1" t="s">
        <v>153</v>
      </c>
      <c r="I414" s="1" t="s">
        <v>152</v>
      </c>
      <c r="J414">
        <v>18</v>
      </c>
      <c r="K414" t="s">
        <v>151</v>
      </c>
      <c r="L414" t="s">
        <v>151</v>
      </c>
      <c r="M414" t="s">
        <v>151</v>
      </c>
      <c r="N414" t="s">
        <v>151</v>
      </c>
      <c r="O414" t="s">
        <v>151</v>
      </c>
      <c r="P414" t="s">
        <v>151</v>
      </c>
      <c r="Q414" t="s">
        <v>151</v>
      </c>
      <c r="R414" t="s">
        <v>151</v>
      </c>
      <c r="S414" t="s">
        <v>151</v>
      </c>
      <c r="T414" s="6" t="str">
        <f t="shared" si="6"/>
        <v>2002M2054-5NS</v>
      </c>
    </row>
    <row r="415" spans="2:20" x14ac:dyDescent="0.35">
      <c r="B415">
        <v>2003</v>
      </c>
      <c r="C415">
        <v>2003</v>
      </c>
      <c r="D415" s="1" t="s">
        <v>51</v>
      </c>
      <c r="E415" s="1" t="s">
        <v>50</v>
      </c>
      <c r="F415" s="1" t="s">
        <v>55</v>
      </c>
      <c r="G415" s="1" t="s">
        <v>54</v>
      </c>
      <c r="H415" s="1" t="s">
        <v>153</v>
      </c>
      <c r="I415" s="1" t="s">
        <v>152</v>
      </c>
      <c r="J415">
        <v>11</v>
      </c>
      <c r="K415" t="s">
        <v>151</v>
      </c>
      <c r="L415" t="s">
        <v>151</v>
      </c>
      <c r="M415" t="s">
        <v>151</v>
      </c>
      <c r="N415" t="s">
        <v>151</v>
      </c>
      <c r="O415" t="s">
        <v>151</v>
      </c>
      <c r="P415" t="s">
        <v>151</v>
      </c>
      <c r="Q415" t="s">
        <v>151</v>
      </c>
      <c r="R415" t="s">
        <v>151</v>
      </c>
      <c r="S415" t="s">
        <v>151</v>
      </c>
      <c r="T415" s="6" t="str">
        <f t="shared" si="6"/>
        <v>2003M2054-5NS</v>
      </c>
    </row>
    <row r="416" spans="2:20" x14ac:dyDescent="0.35">
      <c r="B416">
        <v>2004</v>
      </c>
      <c r="C416">
        <v>2004</v>
      </c>
      <c r="D416" s="1" t="s">
        <v>51</v>
      </c>
      <c r="E416" s="1" t="s">
        <v>50</v>
      </c>
      <c r="F416" s="1" t="s">
        <v>55</v>
      </c>
      <c r="G416" s="1" t="s">
        <v>54</v>
      </c>
      <c r="H416" s="1" t="s">
        <v>153</v>
      </c>
      <c r="I416" s="1" t="s">
        <v>152</v>
      </c>
      <c r="J416">
        <v>11</v>
      </c>
      <c r="K416" t="s">
        <v>151</v>
      </c>
      <c r="L416" t="s">
        <v>151</v>
      </c>
      <c r="M416" t="s">
        <v>151</v>
      </c>
      <c r="N416" t="s">
        <v>151</v>
      </c>
      <c r="O416" t="s">
        <v>151</v>
      </c>
      <c r="P416" t="s">
        <v>151</v>
      </c>
      <c r="Q416" t="s">
        <v>151</v>
      </c>
      <c r="R416" t="s">
        <v>151</v>
      </c>
      <c r="S416" t="s">
        <v>151</v>
      </c>
      <c r="T416" s="6" t="str">
        <f t="shared" si="6"/>
        <v>2004M2054-5NS</v>
      </c>
    </row>
    <row r="417" spans="2:20" x14ac:dyDescent="0.35">
      <c r="B417">
        <v>2005</v>
      </c>
      <c r="C417">
        <v>2005</v>
      </c>
      <c r="D417" s="1" t="s">
        <v>51</v>
      </c>
      <c r="E417" s="1" t="s">
        <v>50</v>
      </c>
      <c r="F417" s="1" t="s">
        <v>55</v>
      </c>
      <c r="G417" s="1" t="s">
        <v>54</v>
      </c>
      <c r="H417" s="1" t="s">
        <v>153</v>
      </c>
      <c r="I417" s="1" t="s">
        <v>152</v>
      </c>
      <c r="J417">
        <v>10</v>
      </c>
      <c r="K417" t="s">
        <v>151</v>
      </c>
      <c r="L417" t="s">
        <v>151</v>
      </c>
      <c r="M417" t="s">
        <v>151</v>
      </c>
      <c r="N417" t="s">
        <v>151</v>
      </c>
      <c r="O417" t="s">
        <v>151</v>
      </c>
      <c r="P417" t="s">
        <v>151</v>
      </c>
      <c r="Q417" t="s">
        <v>151</v>
      </c>
      <c r="R417" t="s">
        <v>151</v>
      </c>
      <c r="S417" t="s">
        <v>151</v>
      </c>
      <c r="T417" s="6" t="str">
        <f t="shared" si="6"/>
        <v>2005M2054-5NS</v>
      </c>
    </row>
    <row r="418" spans="2:20" x14ac:dyDescent="0.35">
      <c r="B418">
        <v>2006</v>
      </c>
      <c r="C418">
        <v>2006</v>
      </c>
      <c r="D418" s="1" t="s">
        <v>51</v>
      </c>
      <c r="E418" s="1" t="s">
        <v>50</v>
      </c>
      <c r="F418" s="1" t="s">
        <v>55</v>
      </c>
      <c r="G418" s="1" t="s">
        <v>54</v>
      </c>
      <c r="H418" s="1" t="s">
        <v>153</v>
      </c>
      <c r="I418" s="1" t="s">
        <v>152</v>
      </c>
      <c r="J418">
        <v>10</v>
      </c>
      <c r="K418" t="s">
        <v>151</v>
      </c>
      <c r="L418" t="s">
        <v>151</v>
      </c>
      <c r="M418" t="s">
        <v>151</v>
      </c>
      <c r="N418" t="s">
        <v>151</v>
      </c>
      <c r="O418" t="s">
        <v>151</v>
      </c>
      <c r="P418" t="s">
        <v>151</v>
      </c>
      <c r="Q418" t="s">
        <v>151</v>
      </c>
      <c r="R418" t="s">
        <v>151</v>
      </c>
      <c r="S418" t="s">
        <v>151</v>
      </c>
      <c r="T418" s="6" t="str">
        <f t="shared" si="6"/>
        <v>2006M2054-5NS</v>
      </c>
    </row>
    <row r="419" spans="2:20" x14ac:dyDescent="0.35">
      <c r="B419">
        <v>2007</v>
      </c>
      <c r="C419">
        <v>2007</v>
      </c>
      <c r="D419" s="1" t="s">
        <v>51</v>
      </c>
      <c r="E419" s="1" t="s">
        <v>50</v>
      </c>
      <c r="F419" s="1" t="s">
        <v>55</v>
      </c>
      <c r="G419" s="1" t="s">
        <v>54</v>
      </c>
      <c r="H419" s="1" t="s">
        <v>153</v>
      </c>
      <c r="I419" s="1" t="s">
        <v>152</v>
      </c>
      <c r="J419">
        <v>9</v>
      </c>
      <c r="K419" t="s">
        <v>151</v>
      </c>
      <c r="L419" t="s">
        <v>151</v>
      </c>
      <c r="M419" t="s">
        <v>151</v>
      </c>
      <c r="N419" t="s">
        <v>151</v>
      </c>
      <c r="O419" t="s">
        <v>151</v>
      </c>
      <c r="P419" t="s">
        <v>151</v>
      </c>
      <c r="Q419" t="s">
        <v>151</v>
      </c>
      <c r="R419" t="s">
        <v>151</v>
      </c>
      <c r="S419" t="s">
        <v>151</v>
      </c>
      <c r="T419" s="6" t="str">
        <f t="shared" si="6"/>
        <v>2007M2054-5NS</v>
      </c>
    </row>
    <row r="420" spans="2:20" x14ac:dyDescent="0.35">
      <c r="B420">
        <v>2008</v>
      </c>
      <c r="C420">
        <v>2008</v>
      </c>
      <c r="D420" s="1" t="s">
        <v>51</v>
      </c>
      <c r="E420" s="1" t="s">
        <v>50</v>
      </c>
      <c r="F420" s="1" t="s">
        <v>55</v>
      </c>
      <c r="G420" s="1" t="s">
        <v>54</v>
      </c>
      <c r="H420" s="1" t="s">
        <v>153</v>
      </c>
      <c r="I420" s="1" t="s">
        <v>152</v>
      </c>
      <c r="J420">
        <v>10</v>
      </c>
      <c r="K420" t="s">
        <v>151</v>
      </c>
      <c r="L420" t="s">
        <v>151</v>
      </c>
      <c r="M420" t="s">
        <v>151</v>
      </c>
      <c r="N420" t="s">
        <v>151</v>
      </c>
      <c r="O420" t="s">
        <v>151</v>
      </c>
      <c r="P420" t="s">
        <v>151</v>
      </c>
      <c r="Q420" t="s">
        <v>151</v>
      </c>
      <c r="R420" t="s">
        <v>151</v>
      </c>
      <c r="S420" t="s">
        <v>151</v>
      </c>
      <c r="T420" s="6" t="str">
        <f t="shared" si="6"/>
        <v>2008M2054-5NS</v>
      </c>
    </row>
    <row r="421" spans="2:20" x14ac:dyDescent="0.35">
      <c r="B421">
        <v>2009</v>
      </c>
      <c r="C421">
        <v>2009</v>
      </c>
      <c r="D421" s="1" t="s">
        <v>51</v>
      </c>
      <c r="E421" s="1" t="s">
        <v>50</v>
      </c>
      <c r="F421" s="1" t="s">
        <v>55</v>
      </c>
      <c r="G421" s="1" t="s">
        <v>54</v>
      </c>
      <c r="H421" s="1" t="s">
        <v>153</v>
      </c>
      <c r="I421" s="1" t="s">
        <v>152</v>
      </c>
      <c r="J421">
        <v>13</v>
      </c>
      <c r="K421" t="s">
        <v>151</v>
      </c>
      <c r="L421" t="s">
        <v>151</v>
      </c>
      <c r="M421" t="s">
        <v>151</v>
      </c>
      <c r="N421" t="s">
        <v>151</v>
      </c>
      <c r="O421" t="s">
        <v>151</v>
      </c>
      <c r="P421" t="s">
        <v>151</v>
      </c>
      <c r="Q421" t="s">
        <v>151</v>
      </c>
      <c r="R421" t="s">
        <v>151</v>
      </c>
      <c r="S421" t="s">
        <v>151</v>
      </c>
      <c r="T421" s="6" t="str">
        <f t="shared" si="6"/>
        <v>2009M2054-5NS</v>
      </c>
    </row>
    <row r="422" spans="2:20" x14ac:dyDescent="0.35">
      <c r="B422">
        <v>2010</v>
      </c>
      <c r="C422">
        <v>2010</v>
      </c>
      <c r="D422" s="1" t="s">
        <v>51</v>
      </c>
      <c r="E422" s="1" t="s">
        <v>50</v>
      </c>
      <c r="F422" s="1" t="s">
        <v>55</v>
      </c>
      <c r="G422" s="1" t="s">
        <v>54</v>
      </c>
      <c r="H422" s="1" t="s">
        <v>153</v>
      </c>
      <c r="I422" s="1" t="s">
        <v>152</v>
      </c>
      <c r="J422">
        <v>10</v>
      </c>
      <c r="K422" t="s">
        <v>151</v>
      </c>
      <c r="L422" t="s">
        <v>151</v>
      </c>
      <c r="M422" t="s">
        <v>151</v>
      </c>
      <c r="N422" t="s">
        <v>151</v>
      </c>
      <c r="O422" t="s">
        <v>151</v>
      </c>
      <c r="P422" t="s">
        <v>151</v>
      </c>
      <c r="Q422" t="s">
        <v>151</v>
      </c>
      <c r="R422" t="s">
        <v>151</v>
      </c>
      <c r="S422" t="s">
        <v>151</v>
      </c>
      <c r="T422" s="6" t="str">
        <f t="shared" si="6"/>
        <v>2010M2054-5NS</v>
      </c>
    </row>
    <row r="423" spans="2:20" x14ac:dyDescent="0.35">
      <c r="B423">
        <v>2011</v>
      </c>
      <c r="C423">
        <v>2011</v>
      </c>
      <c r="D423" s="1" t="s">
        <v>51</v>
      </c>
      <c r="E423" s="1" t="s">
        <v>50</v>
      </c>
      <c r="F423" s="1" t="s">
        <v>55</v>
      </c>
      <c r="G423" s="1" t="s">
        <v>54</v>
      </c>
      <c r="H423" s="1" t="s">
        <v>153</v>
      </c>
      <c r="I423" s="1" t="s">
        <v>152</v>
      </c>
      <c r="J423">
        <v>6</v>
      </c>
      <c r="K423" t="s">
        <v>151</v>
      </c>
      <c r="L423" t="s">
        <v>151</v>
      </c>
      <c r="M423" t="s">
        <v>151</v>
      </c>
      <c r="N423" t="s">
        <v>151</v>
      </c>
      <c r="O423" t="s">
        <v>151</v>
      </c>
      <c r="P423" t="s">
        <v>151</v>
      </c>
      <c r="Q423" t="s">
        <v>151</v>
      </c>
      <c r="R423" t="s">
        <v>151</v>
      </c>
      <c r="S423" t="s">
        <v>151</v>
      </c>
      <c r="T423" s="6" t="str">
        <f t="shared" si="6"/>
        <v>2011M2054-5NS</v>
      </c>
    </row>
    <row r="424" spans="2:20" x14ac:dyDescent="0.35">
      <c r="B424">
        <v>2012</v>
      </c>
      <c r="C424">
        <v>2012</v>
      </c>
      <c r="D424" s="1" t="s">
        <v>51</v>
      </c>
      <c r="E424" s="1" t="s">
        <v>50</v>
      </c>
      <c r="F424" s="1" t="s">
        <v>55</v>
      </c>
      <c r="G424" s="1" t="s">
        <v>54</v>
      </c>
      <c r="H424" s="1" t="s">
        <v>153</v>
      </c>
      <c r="I424" s="1" t="s">
        <v>152</v>
      </c>
      <c r="J424">
        <v>10</v>
      </c>
      <c r="K424" t="s">
        <v>151</v>
      </c>
      <c r="L424" t="s">
        <v>151</v>
      </c>
      <c r="M424" t="s">
        <v>151</v>
      </c>
      <c r="N424" t="s">
        <v>151</v>
      </c>
      <c r="O424" t="s">
        <v>151</v>
      </c>
      <c r="P424" t="s">
        <v>151</v>
      </c>
      <c r="Q424" t="s">
        <v>151</v>
      </c>
      <c r="R424" t="s">
        <v>151</v>
      </c>
      <c r="S424" t="s">
        <v>151</v>
      </c>
      <c r="T424" s="6" t="str">
        <f t="shared" si="6"/>
        <v>2012M2054-5NS</v>
      </c>
    </row>
    <row r="425" spans="2:20" x14ac:dyDescent="0.35">
      <c r="B425">
        <v>2013</v>
      </c>
      <c r="C425">
        <v>2013</v>
      </c>
      <c r="D425" s="1" t="s">
        <v>51</v>
      </c>
      <c r="E425" s="1" t="s">
        <v>50</v>
      </c>
      <c r="F425" s="1" t="s">
        <v>55</v>
      </c>
      <c r="G425" s="1" t="s">
        <v>54</v>
      </c>
      <c r="H425" s="1" t="s">
        <v>153</v>
      </c>
      <c r="I425" s="1" t="s">
        <v>152</v>
      </c>
      <c r="J425">
        <v>10</v>
      </c>
      <c r="K425" t="s">
        <v>151</v>
      </c>
      <c r="L425" t="s">
        <v>151</v>
      </c>
      <c r="M425" t="s">
        <v>151</v>
      </c>
      <c r="N425" t="s">
        <v>151</v>
      </c>
      <c r="O425" t="s">
        <v>151</v>
      </c>
      <c r="P425" t="s">
        <v>151</v>
      </c>
      <c r="Q425" t="s">
        <v>151</v>
      </c>
      <c r="R425" t="s">
        <v>151</v>
      </c>
      <c r="S425" t="s">
        <v>151</v>
      </c>
      <c r="T425" s="6" t="str">
        <f t="shared" si="6"/>
        <v>2013M2054-5NS</v>
      </c>
    </row>
    <row r="426" spans="2:20" x14ac:dyDescent="0.35">
      <c r="B426">
        <v>2014</v>
      </c>
      <c r="C426">
        <v>2014</v>
      </c>
      <c r="D426" s="1" t="s">
        <v>51</v>
      </c>
      <c r="E426" s="1" t="s">
        <v>50</v>
      </c>
      <c r="F426" s="1" t="s">
        <v>55</v>
      </c>
      <c r="G426" s="1" t="s">
        <v>54</v>
      </c>
      <c r="H426" s="1" t="s">
        <v>153</v>
      </c>
      <c r="I426" s="1" t="s">
        <v>152</v>
      </c>
      <c r="J426">
        <v>21</v>
      </c>
      <c r="K426" t="s">
        <v>151</v>
      </c>
      <c r="L426" t="s">
        <v>151</v>
      </c>
      <c r="M426" t="s">
        <v>151</v>
      </c>
      <c r="N426" t="s">
        <v>151</v>
      </c>
      <c r="O426" t="s">
        <v>151</v>
      </c>
      <c r="P426" t="s">
        <v>151</v>
      </c>
      <c r="Q426" t="s">
        <v>151</v>
      </c>
      <c r="R426" t="s">
        <v>151</v>
      </c>
      <c r="S426" t="s">
        <v>151</v>
      </c>
      <c r="T426" s="6" t="str">
        <f t="shared" si="6"/>
        <v>2014M2054-5NS</v>
      </c>
    </row>
    <row r="427" spans="2:20" x14ac:dyDescent="0.35">
      <c r="B427">
        <v>2015</v>
      </c>
      <c r="C427">
        <v>2015</v>
      </c>
      <c r="D427" s="1" t="s">
        <v>51</v>
      </c>
      <c r="E427" s="1" t="s">
        <v>50</v>
      </c>
      <c r="F427" s="1" t="s">
        <v>55</v>
      </c>
      <c r="G427" s="1" t="s">
        <v>54</v>
      </c>
      <c r="H427" s="1" t="s">
        <v>153</v>
      </c>
      <c r="I427" s="1" t="s">
        <v>152</v>
      </c>
      <c r="J427">
        <v>21</v>
      </c>
      <c r="K427" t="s">
        <v>151</v>
      </c>
      <c r="L427" t="s">
        <v>151</v>
      </c>
      <c r="M427" t="s">
        <v>151</v>
      </c>
      <c r="N427" t="s">
        <v>151</v>
      </c>
      <c r="O427" t="s">
        <v>151</v>
      </c>
      <c r="P427" t="s">
        <v>151</v>
      </c>
      <c r="Q427" t="s">
        <v>151</v>
      </c>
      <c r="R427" t="s">
        <v>151</v>
      </c>
      <c r="S427" t="s">
        <v>151</v>
      </c>
      <c r="T427" s="6" t="str">
        <f t="shared" si="6"/>
        <v>2015M2054-5NS</v>
      </c>
    </row>
    <row r="428" spans="2:20" x14ac:dyDescent="0.35">
      <c r="B428">
        <v>2016</v>
      </c>
      <c r="C428">
        <v>2016</v>
      </c>
      <c r="D428" s="1" t="s">
        <v>51</v>
      </c>
      <c r="E428" s="1" t="s">
        <v>50</v>
      </c>
      <c r="F428" s="1" t="s">
        <v>55</v>
      </c>
      <c r="G428" s="1" t="s">
        <v>54</v>
      </c>
      <c r="H428" s="1" t="s">
        <v>153</v>
      </c>
      <c r="I428" s="1" t="s">
        <v>152</v>
      </c>
      <c r="J428">
        <v>12</v>
      </c>
      <c r="K428" t="s">
        <v>151</v>
      </c>
      <c r="L428" t="s">
        <v>151</v>
      </c>
      <c r="M428" t="s">
        <v>151</v>
      </c>
      <c r="N428" t="s">
        <v>151</v>
      </c>
      <c r="O428" t="s">
        <v>151</v>
      </c>
      <c r="P428" t="s">
        <v>151</v>
      </c>
      <c r="Q428" t="s">
        <v>151</v>
      </c>
      <c r="R428" t="s">
        <v>151</v>
      </c>
      <c r="S428" t="s">
        <v>151</v>
      </c>
      <c r="T428" s="6" t="str">
        <f t="shared" si="6"/>
        <v>2016M2054-5NS</v>
      </c>
    </row>
    <row r="429" spans="2:20" x14ac:dyDescent="0.35">
      <c r="B429">
        <v>2017</v>
      </c>
      <c r="C429">
        <v>2017</v>
      </c>
      <c r="D429" s="1" t="s">
        <v>51</v>
      </c>
      <c r="E429" s="1" t="s">
        <v>50</v>
      </c>
      <c r="F429" s="1" t="s">
        <v>55</v>
      </c>
      <c r="G429" s="1" t="s">
        <v>54</v>
      </c>
      <c r="H429" s="1" t="s">
        <v>153</v>
      </c>
      <c r="I429" s="1" t="s">
        <v>152</v>
      </c>
      <c r="J429">
        <v>16</v>
      </c>
      <c r="K429" t="s">
        <v>151</v>
      </c>
      <c r="L429" t="s">
        <v>151</v>
      </c>
      <c r="M429" t="s">
        <v>151</v>
      </c>
      <c r="N429" t="s">
        <v>151</v>
      </c>
      <c r="O429" t="s">
        <v>151</v>
      </c>
      <c r="P429" t="s">
        <v>151</v>
      </c>
      <c r="Q429" t="s">
        <v>151</v>
      </c>
      <c r="R429" t="s">
        <v>151</v>
      </c>
      <c r="S429" t="s">
        <v>151</v>
      </c>
      <c r="T429" s="6" t="str">
        <f t="shared" si="6"/>
        <v>2017M2054-5NS</v>
      </c>
    </row>
    <row r="430" spans="2:20" x14ac:dyDescent="0.35">
      <c r="B430">
        <v>2018</v>
      </c>
      <c r="C430">
        <v>2018</v>
      </c>
      <c r="D430" s="1" t="s">
        <v>51</v>
      </c>
      <c r="E430" s="1" t="s">
        <v>50</v>
      </c>
      <c r="F430" s="1" t="s">
        <v>55</v>
      </c>
      <c r="G430" s="1" t="s">
        <v>54</v>
      </c>
      <c r="H430" s="1" t="s">
        <v>153</v>
      </c>
      <c r="I430" s="1" t="s">
        <v>152</v>
      </c>
      <c r="J430">
        <v>13</v>
      </c>
      <c r="K430" t="s">
        <v>151</v>
      </c>
      <c r="L430" t="s">
        <v>151</v>
      </c>
      <c r="M430" t="s">
        <v>151</v>
      </c>
      <c r="N430" t="s">
        <v>151</v>
      </c>
      <c r="O430" t="s">
        <v>151</v>
      </c>
      <c r="P430" t="s">
        <v>151</v>
      </c>
      <c r="Q430" t="s">
        <v>151</v>
      </c>
      <c r="R430" t="s">
        <v>151</v>
      </c>
      <c r="S430" t="s">
        <v>151</v>
      </c>
      <c r="T430" s="6" t="str">
        <f t="shared" si="6"/>
        <v>2018M2054-5NS</v>
      </c>
    </row>
    <row r="431" spans="2:20" x14ac:dyDescent="0.35">
      <c r="B431">
        <v>2019</v>
      </c>
      <c r="C431">
        <v>2019</v>
      </c>
      <c r="D431" s="1" t="s">
        <v>51</v>
      </c>
      <c r="E431" s="1" t="s">
        <v>50</v>
      </c>
      <c r="F431" s="1" t="s">
        <v>55</v>
      </c>
      <c r="G431" s="1" t="s">
        <v>54</v>
      </c>
      <c r="H431" s="1" t="s">
        <v>153</v>
      </c>
      <c r="I431" s="1" t="s">
        <v>152</v>
      </c>
      <c r="J431">
        <v>6</v>
      </c>
      <c r="K431" t="s">
        <v>151</v>
      </c>
      <c r="L431" t="s">
        <v>151</v>
      </c>
      <c r="M431" t="s">
        <v>151</v>
      </c>
      <c r="N431" t="s">
        <v>151</v>
      </c>
      <c r="O431" t="s">
        <v>151</v>
      </c>
      <c r="P431" t="s">
        <v>151</v>
      </c>
      <c r="Q431" t="s">
        <v>151</v>
      </c>
      <c r="R431" t="s">
        <v>151</v>
      </c>
      <c r="S431" t="s">
        <v>151</v>
      </c>
      <c r="T431" s="6" t="str">
        <f t="shared" si="6"/>
        <v>2019M2054-5NS</v>
      </c>
    </row>
    <row r="432" spans="2:20" x14ac:dyDescent="0.35">
      <c r="B432">
        <v>2020</v>
      </c>
      <c r="C432">
        <v>2020</v>
      </c>
      <c r="D432" s="1" t="s">
        <v>51</v>
      </c>
      <c r="E432" s="1" t="s">
        <v>50</v>
      </c>
      <c r="F432" s="1" t="s">
        <v>55</v>
      </c>
      <c r="G432" s="1" t="s">
        <v>54</v>
      </c>
      <c r="H432" s="1" t="s">
        <v>153</v>
      </c>
      <c r="I432" s="1" t="s">
        <v>152</v>
      </c>
      <c r="J432">
        <v>10</v>
      </c>
      <c r="K432" t="s">
        <v>151</v>
      </c>
      <c r="L432" t="s">
        <v>151</v>
      </c>
      <c r="M432" t="s">
        <v>151</v>
      </c>
      <c r="N432" t="s">
        <v>151</v>
      </c>
      <c r="O432" t="s">
        <v>151</v>
      </c>
      <c r="P432" t="s">
        <v>151</v>
      </c>
      <c r="Q432" t="s">
        <v>151</v>
      </c>
      <c r="R432" t="s">
        <v>151</v>
      </c>
      <c r="S432" t="s">
        <v>151</v>
      </c>
      <c r="T432" s="6" t="str">
        <f t="shared" si="6"/>
        <v>2020M2054-5NS</v>
      </c>
    </row>
    <row r="433" spans="2:20" x14ac:dyDescent="0.35">
      <c r="B433">
        <v>1999</v>
      </c>
      <c r="C433">
        <v>1999</v>
      </c>
      <c r="D433" s="1" t="s">
        <v>51</v>
      </c>
      <c r="E433" s="1" t="s">
        <v>50</v>
      </c>
      <c r="F433" s="1" t="s">
        <v>49</v>
      </c>
      <c r="G433" s="1" t="s">
        <v>48</v>
      </c>
      <c r="H433" s="1" t="s">
        <v>157</v>
      </c>
      <c r="I433" s="1" t="s">
        <v>156</v>
      </c>
      <c r="J433">
        <v>1396</v>
      </c>
      <c r="K433">
        <v>16240340</v>
      </c>
      <c r="L433">
        <v>8.6</v>
      </c>
      <c r="M433">
        <v>8.1</v>
      </c>
      <c r="N433">
        <v>9</v>
      </c>
      <c r="O433">
        <v>0.2</v>
      </c>
      <c r="P433">
        <v>10.7</v>
      </c>
      <c r="Q433">
        <v>10</v>
      </c>
      <c r="R433">
        <v>11.4</v>
      </c>
      <c r="S433">
        <v>0.4</v>
      </c>
      <c r="T433" s="6" t="str">
        <f t="shared" si="6"/>
        <v>1999M2106-32135-2</v>
      </c>
    </row>
    <row r="434" spans="2:20" x14ac:dyDescent="0.35">
      <c r="B434">
        <v>2000</v>
      </c>
      <c r="C434">
        <v>2000</v>
      </c>
      <c r="D434" s="1" t="s">
        <v>51</v>
      </c>
      <c r="E434" s="1" t="s">
        <v>50</v>
      </c>
      <c r="F434" s="1" t="s">
        <v>49</v>
      </c>
      <c r="G434" s="1" t="s">
        <v>48</v>
      </c>
      <c r="H434" s="1" t="s">
        <v>157</v>
      </c>
      <c r="I434" s="1" t="s">
        <v>156</v>
      </c>
      <c r="J434">
        <v>1492</v>
      </c>
      <c r="K434">
        <v>16894289</v>
      </c>
      <c r="L434">
        <v>8.8000000000000007</v>
      </c>
      <c r="M434">
        <v>8.4</v>
      </c>
      <c r="N434">
        <v>9.3000000000000007</v>
      </c>
      <c r="O434">
        <v>0.2</v>
      </c>
      <c r="P434">
        <v>10.8</v>
      </c>
      <c r="Q434">
        <v>10.1</v>
      </c>
      <c r="R434">
        <v>11.5</v>
      </c>
      <c r="S434">
        <v>0.3</v>
      </c>
      <c r="T434" s="6" t="str">
        <f t="shared" si="6"/>
        <v>2000M2106-32135-2</v>
      </c>
    </row>
    <row r="435" spans="2:20" x14ac:dyDescent="0.35">
      <c r="B435">
        <v>2001</v>
      </c>
      <c r="C435">
        <v>2001</v>
      </c>
      <c r="D435" s="1" t="s">
        <v>51</v>
      </c>
      <c r="E435" s="1" t="s">
        <v>50</v>
      </c>
      <c r="F435" s="1" t="s">
        <v>49</v>
      </c>
      <c r="G435" s="1" t="s">
        <v>48</v>
      </c>
      <c r="H435" s="1" t="s">
        <v>157</v>
      </c>
      <c r="I435" s="1" t="s">
        <v>156</v>
      </c>
      <c r="J435">
        <v>1534</v>
      </c>
      <c r="K435">
        <v>17692325</v>
      </c>
      <c r="L435">
        <v>8.6999999999999993</v>
      </c>
      <c r="M435">
        <v>8.1999999999999993</v>
      </c>
      <c r="N435">
        <v>9.1</v>
      </c>
      <c r="O435">
        <v>0.2</v>
      </c>
      <c r="P435">
        <v>10.5</v>
      </c>
      <c r="Q435">
        <v>9.9</v>
      </c>
      <c r="R435">
        <v>11.2</v>
      </c>
      <c r="S435">
        <v>0.3</v>
      </c>
      <c r="T435" s="6" t="str">
        <f t="shared" si="6"/>
        <v>2001M2106-32135-2</v>
      </c>
    </row>
    <row r="436" spans="2:20" x14ac:dyDescent="0.35">
      <c r="B436">
        <v>2002</v>
      </c>
      <c r="C436">
        <v>2002</v>
      </c>
      <c r="D436" s="1" t="s">
        <v>51</v>
      </c>
      <c r="E436" s="1" t="s">
        <v>50</v>
      </c>
      <c r="F436" s="1" t="s">
        <v>49</v>
      </c>
      <c r="G436" s="1" t="s">
        <v>48</v>
      </c>
      <c r="H436" s="1" t="s">
        <v>157</v>
      </c>
      <c r="I436" s="1" t="s">
        <v>156</v>
      </c>
      <c r="J436">
        <v>1612</v>
      </c>
      <c r="K436">
        <v>18322306</v>
      </c>
      <c r="L436">
        <v>8.8000000000000007</v>
      </c>
      <c r="M436">
        <v>8.4</v>
      </c>
      <c r="N436">
        <v>9.1999999999999993</v>
      </c>
      <c r="O436">
        <v>0.2</v>
      </c>
      <c r="P436">
        <v>10.6</v>
      </c>
      <c r="Q436">
        <v>10</v>
      </c>
      <c r="R436">
        <v>11.2</v>
      </c>
      <c r="S436">
        <v>0.3</v>
      </c>
      <c r="T436" s="6" t="str">
        <f t="shared" si="6"/>
        <v>2002M2106-32135-2</v>
      </c>
    </row>
    <row r="437" spans="2:20" x14ac:dyDescent="0.35">
      <c r="B437">
        <v>2003</v>
      </c>
      <c r="C437">
        <v>2003</v>
      </c>
      <c r="D437" s="1" t="s">
        <v>51</v>
      </c>
      <c r="E437" s="1" t="s">
        <v>50</v>
      </c>
      <c r="F437" s="1" t="s">
        <v>49</v>
      </c>
      <c r="G437" s="1" t="s">
        <v>48</v>
      </c>
      <c r="H437" s="1" t="s">
        <v>157</v>
      </c>
      <c r="I437" s="1" t="s">
        <v>156</v>
      </c>
      <c r="J437">
        <v>1673</v>
      </c>
      <c r="K437">
        <v>18915657</v>
      </c>
      <c r="L437">
        <v>8.8000000000000007</v>
      </c>
      <c r="M437">
        <v>8.4</v>
      </c>
      <c r="N437">
        <v>9.3000000000000007</v>
      </c>
      <c r="O437">
        <v>0.2</v>
      </c>
      <c r="P437">
        <v>10.3</v>
      </c>
      <c r="Q437">
        <v>9.8000000000000007</v>
      </c>
      <c r="R437">
        <v>10.9</v>
      </c>
      <c r="S437">
        <v>0.3</v>
      </c>
      <c r="T437" s="6" t="str">
        <f t="shared" si="6"/>
        <v>2003M2106-32135-2</v>
      </c>
    </row>
    <row r="438" spans="2:20" x14ac:dyDescent="0.35">
      <c r="B438">
        <v>2004</v>
      </c>
      <c r="C438">
        <v>2004</v>
      </c>
      <c r="D438" s="1" t="s">
        <v>51</v>
      </c>
      <c r="E438" s="1" t="s">
        <v>50</v>
      </c>
      <c r="F438" s="1" t="s">
        <v>49</v>
      </c>
      <c r="G438" s="1" t="s">
        <v>48</v>
      </c>
      <c r="H438" s="1" t="s">
        <v>157</v>
      </c>
      <c r="I438" s="1" t="s">
        <v>156</v>
      </c>
      <c r="J438">
        <v>1790</v>
      </c>
      <c r="K438">
        <v>19513347</v>
      </c>
      <c r="L438">
        <v>9.1999999999999993</v>
      </c>
      <c r="M438">
        <v>8.6999999999999993</v>
      </c>
      <c r="N438">
        <v>9.6</v>
      </c>
      <c r="O438">
        <v>0.2</v>
      </c>
      <c r="P438">
        <v>10.5</v>
      </c>
      <c r="Q438">
        <v>10</v>
      </c>
      <c r="R438">
        <v>11.1</v>
      </c>
      <c r="S438">
        <v>0.3</v>
      </c>
      <c r="T438" s="6" t="str">
        <f t="shared" si="6"/>
        <v>2004M2106-32135-2</v>
      </c>
    </row>
    <row r="439" spans="2:20" x14ac:dyDescent="0.35">
      <c r="B439">
        <v>2005</v>
      </c>
      <c r="C439">
        <v>2005</v>
      </c>
      <c r="D439" s="1" t="s">
        <v>51</v>
      </c>
      <c r="E439" s="1" t="s">
        <v>50</v>
      </c>
      <c r="F439" s="1" t="s">
        <v>49</v>
      </c>
      <c r="G439" s="1" t="s">
        <v>48</v>
      </c>
      <c r="H439" s="1" t="s">
        <v>157</v>
      </c>
      <c r="I439" s="1" t="s">
        <v>156</v>
      </c>
      <c r="J439">
        <v>1796</v>
      </c>
      <c r="K439">
        <v>20130877</v>
      </c>
      <c r="L439">
        <v>8.9</v>
      </c>
      <c r="M439">
        <v>8.5</v>
      </c>
      <c r="N439">
        <v>9.3000000000000007</v>
      </c>
      <c r="O439">
        <v>0.2</v>
      </c>
      <c r="P439">
        <v>10.199999999999999</v>
      </c>
      <c r="Q439">
        <v>9.6</v>
      </c>
      <c r="R439">
        <v>10.7</v>
      </c>
      <c r="S439">
        <v>0.3</v>
      </c>
      <c r="T439" s="6" t="str">
        <f t="shared" si="6"/>
        <v>2005M2106-32135-2</v>
      </c>
    </row>
    <row r="440" spans="2:20" x14ac:dyDescent="0.35">
      <c r="B440">
        <v>2006</v>
      </c>
      <c r="C440">
        <v>2006</v>
      </c>
      <c r="D440" s="1" t="s">
        <v>51</v>
      </c>
      <c r="E440" s="1" t="s">
        <v>50</v>
      </c>
      <c r="F440" s="1" t="s">
        <v>49</v>
      </c>
      <c r="G440" s="1" t="s">
        <v>48</v>
      </c>
      <c r="H440" s="1" t="s">
        <v>157</v>
      </c>
      <c r="I440" s="1" t="s">
        <v>156</v>
      </c>
      <c r="J440">
        <v>1759</v>
      </c>
      <c r="K440">
        <v>20765167</v>
      </c>
      <c r="L440">
        <v>8.5</v>
      </c>
      <c r="M440">
        <v>8.1</v>
      </c>
      <c r="N440">
        <v>8.9</v>
      </c>
      <c r="O440">
        <v>0.2</v>
      </c>
      <c r="P440">
        <v>9.5</v>
      </c>
      <c r="Q440">
        <v>9</v>
      </c>
      <c r="R440">
        <v>10</v>
      </c>
      <c r="S440">
        <v>0.3</v>
      </c>
      <c r="T440" s="6" t="str">
        <f t="shared" si="6"/>
        <v>2006M2106-32135-2</v>
      </c>
    </row>
    <row r="441" spans="2:20" x14ac:dyDescent="0.35">
      <c r="B441">
        <v>2007</v>
      </c>
      <c r="C441">
        <v>2007</v>
      </c>
      <c r="D441" s="1" t="s">
        <v>51</v>
      </c>
      <c r="E441" s="1" t="s">
        <v>50</v>
      </c>
      <c r="F441" s="1" t="s">
        <v>49</v>
      </c>
      <c r="G441" s="1" t="s">
        <v>48</v>
      </c>
      <c r="H441" s="1" t="s">
        <v>157</v>
      </c>
      <c r="I441" s="1" t="s">
        <v>156</v>
      </c>
      <c r="J441">
        <v>2020</v>
      </c>
      <c r="K441">
        <v>21391465</v>
      </c>
      <c r="L441">
        <v>9.4</v>
      </c>
      <c r="M441">
        <v>9</v>
      </c>
      <c r="N441">
        <v>9.9</v>
      </c>
      <c r="O441">
        <v>0.2</v>
      </c>
      <c r="P441">
        <v>10.9</v>
      </c>
      <c r="Q441">
        <v>10.4</v>
      </c>
      <c r="R441">
        <v>11.4</v>
      </c>
      <c r="S441">
        <v>0.3</v>
      </c>
      <c r="T441" s="6" t="str">
        <f t="shared" si="6"/>
        <v>2007M2106-32135-2</v>
      </c>
    </row>
    <row r="442" spans="2:20" x14ac:dyDescent="0.35">
      <c r="B442">
        <v>2008</v>
      </c>
      <c r="C442">
        <v>2008</v>
      </c>
      <c r="D442" s="1" t="s">
        <v>51</v>
      </c>
      <c r="E442" s="1" t="s">
        <v>50</v>
      </c>
      <c r="F442" s="1" t="s">
        <v>49</v>
      </c>
      <c r="G442" s="1" t="s">
        <v>48</v>
      </c>
      <c r="H442" s="1" t="s">
        <v>157</v>
      </c>
      <c r="I442" s="1" t="s">
        <v>156</v>
      </c>
      <c r="J442">
        <v>1898</v>
      </c>
      <c r="K442">
        <v>22011352</v>
      </c>
      <c r="L442">
        <v>8.6</v>
      </c>
      <c r="M442">
        <v>8.1999999999999993</v>
      </c>
      <c r="N442">
        <v>9</v>
      </c>
      <c r="O442">
        <v>0.2</v>
      </c>
      <c r="P442">
        <v>10.1</v>
      </c>
      <c r="Q442">
        <v>9.6</v>
      </c>
      <c r="R442">
        <v>10.6</v>
      </c>
      <c r="S442">
        <v>0.3</v>
      </c>
      <c r="T442" s="6" t="str">
        <f t="shared" si="6"/>
        <v>2008M2106-32135-2</v>
      </c>
    </row>
    <row r="443" spans="2:20" x14ac:dyDescent="0.35">
      <c r="B443">
        <v>2009</v>
      </c>
      <c r="C443">
        <v>2009</v>
      </c>
      <c r="D443" s="1" t="s">
        <v>51</v>
      </c>
      <c r="E443" s="1" t="s">
        <v>50</v>
      </c>
      <c r="F443" s="1" t="s">
        <v>49</v>
      </c>
      <c r="G443" s="1" t="s">
        <v>48</v>
      </c>
      <c r="H443" s="1" t="s">
        <v>157</v>
      </c>
      <c r="I443" s="1" t="s">
        <v>156</v>
      </c>
      <c r="J443">
        <v>2074</v>
      </c>
      <c r="K443">
        <v>22589769</v>
      </c>
      <c r="L443">
        <v>9.1999999999999993</v>
      </c>
      <c r="M443">
        <v>8.8000000000000007</v>
      </c>
      <c r="N443">
        <v>9.6</v>
      </c>
      <c r="O443">
        <v>0.2</v>
      </c>
      <c r="P443">
        <v>10.6</v>
      </c>
      <c r="Q443">
        <v>10.1</v>
      </c>
      <c r="R443">
        <v>11.1</v>
      </c>
      <c r="S443">
        <v>0.3</v>
      </c>
      <c r="T443" s="6" t="str">
        <f t="shared" si="6"/>
        <v>2009M2106-32135-2</v>
      </c>
    </row>
    <row r="444" spans="2:20" x14ac:dyDescent="0.35">
      <c r="B444">
        <v>2010</v>
      </c>
      <c r="C444">
        <v>2010</v>
      </c>
      <c r="D444" s="1" t="s">
        <v>51</v>
      </c>
      <c r="E444" s="1" t="s">
        <v>50</v>
      </c>
      <c r="F444" s="1" t="s">
        <v>49</v>
      </c>
      <c r="G444" s="1" t="s">
        <v>48</v>
      </c>
      <c r="H444" s="1" t="s">
        <v>157</v>
      </c>
      <c r="I444" s="1" t="s">
        <v>156</v>
      </c>
      <c r="J444">
        <v>2089</v>
      </c>
      <c r="K444">
        <v>23017047</v>
      </c>
      <c r="L444">
        <v>9.1</v>
      </c>
      <c r="M444">
        <v>8.6999999999999993</v>
      </c>
      <c r="N444">
        <v>9.5</v>
      </c>
      <c r="O444">
        <v>0.2</v>
      </c>
      <c r="P444">
        <v>10.5</v>
      </c>
      <c r="Q444">
        <v>10</v>
      </c>
      <c r="R444">
        <v>11</v>
      </c>
      <c r="S444">
        <v>0.3</v>
      </c>
      <c r="T444" s="6" t="str">
        <f t="shared" si="6"/>
        <v>2010M2106-32135-2</v>
      </c>
    </row>
    <row r="445" spans="2:20" x14ac:dyDescent="0.35">
      <c r="B445">
        <v>2011</v>
      </c>
      <c r="C445">
        <v>2011</v>
      </c>
      <c r="D445" s="1" t="s">
        <v>51</v>
      </c>
      <c r="E445" s="1" t="s">
        <v>50</v>
      </c>
      <c r="F445" s="1" t="s">
        <v>49</v>
      </c>
      <c r="G445" s="1" t="s">
        <v>48</v>
      </c>
      <c r="H445" s="1" t="s">
        <v>157</v>
      </c>
      <c r="I445" s="1" t="s">
        <v>156</v>
      </c>
      <c r="J445">
        <v>2152</v>
      </c>
      <c r="K445">
        <v>23741303</v>
      </c>
      <c r="L445">
        <v>9.1</v>
      </c>
      <c r="M445">
        <v>8.6999999999999993</v>
      </c>
      <c r="N445">
        <v>9.4</v>
      </c>
      <c r="O445">
        <v>0.2</v>
      </c>
      <c r="P445">
        <v>10.1</v>
      </c>
      <c r="Q445">
        <v>9.6</v>
      </c>
      <c r="R445">
        <v>10.6</v>
      </c>
      <c r="S445">
        <v>0.2</v>
      </c>
      <c r="T445" s="6" t="str">
        <f t="shared" si="6"/>
        <v>2011M2106-32135-2</v>
      </c>
    </row>
    <row r="446" spans="2:20" x14ac:dyDescent="0.35">
      <c r="B446">
        <v>2012</v>
      </c>
      <c r="C446">
        <v>2012</v>
      </c>
      <c r="D446" s="1" t="s">
        <v>51</v>
      </c>
      <c r="E446" s="1" t="s">
        <v>50</v>
      </c>
      <c r="F446" s="1" t="s">
        <v>49</v>
      </c>
      <c r="G446" s="1" t="s">
        <v>48</v>
      </c>
      <c r="H446" s="1" t="s">
        <v>157</v>
      </c>
      <c r="I446" s="1" t="s">
        <v>156</v>
      </c>
      <c r="J446">
        <v>2215</v>
      </c>
      <c r="K446">
        <v>24163974</v>
      </c>
      <c r="L446">
        <v>9.1999999999999993</v>
      </c>
      <c r="M446">
        <v>8.8000000000000007</v>
      </c>
      <c r="N446">
        <v>9.5</v>
      </c>
      <c r="O446">
        <v>0.2</v>
      </c>
      <c r="P446">
        <v>10.199999999999999</v>
      </c>
      <c r="Q446">
        <v>9.6999999999999993</v>
      </c>
      <c r="R446">
        <v>10.6</v>
      </c>
      <c r="S446">
        <v>0.2</v>
      </c>
      <c r="T446" s="6" t="str">
        <f t="shared" si="6"/>
        <v>2012M2106-32135-2</v>
      </c>
    </row>
    <row r="447" spans="2:20" x14ac:dyDescent="0.35">
      <c r="B447">
        <v>2013</v>
      </c>
      <c r="C447">
        <v>2013</v>
      </c>
      <c r="D447" s="1" t="s">
        <v>51</v>
      </c>
      <c r="E447" s="1" t="s">
        <v>50</v>
      </c>
      <c r="F447" s="1" t="s">
        <v>49</v>
      </c>
      <c r="G447" s="1" t="s">
        <v>48</v>
      </c>
      <c r="H447" s="1" t="s">
        <v>157</v>
      </c>
      <c r="I447" s="1" t="s">
        <v>156</v>
      </c>
      <c r="J447">
        <v>2204</v>
      </c>
      <c r="K447">
        <v>24622355</v>
      </c>
      <c r="L447">
        <v>9</v>
      </c>
      <c r="M447">
        <v>8.6</v>
      </c>
      <c r="N447">
        <v>9.3000000000000007</v>
      </c>
      <c r="O447">
        <v>0.2</v>
      </c>
      <c r="P447">
        <v>9.9</v>
      </c>
      <c r="Q447">
        <v>9.5</v>
      </c>
      <c r="R447">
        <v>10.4</v>
      </c>
      <c r="S447">
        <v>0.2</v>
      </c>
      <c r="T447" s="6" t="str">
        <f t="shared" si="6"/>
        <v>2013M2106-32135-2</v>
      </c>
    </row>
    <row r="448" spans="2:20" x14ac:dyDescent="0.35">
      <c r="B448">
        <v>2014</v>
      </c>
      <c r="C448">
        <v>2014</v>
      </c>
      <c r="D448" s="1" t="s">
        <v>51</v>
      </c>
      <c r="E448" s="1" t="s">
        <v>50</v>
      </c>
      <c r="F448" s="1" t="s">
        <v>49</v>
      </c>
      <c r="G448" s="1" t="s">
        <v>48</v>
      </c>
      <c r="H448" s="1" t="s">
        <v>157</v>
      </c>
      <c r="I448" s="1" t="s">
        <v>156</v>
      </c>
      <c r="J448">
        <v>2489</v>
      </c>
      <c r="K448">
        <v>25100422</v>
      </c>
      <c r="L448">
        <v>9.9</v>
      </c>
      <c r="M448">
        <v>9.5</v>
      </c>
      <c r="N448">
        <v>10.3</v>
      </c>
      <c r="O448">
        <v>0.2</v>
      </c>
      <c r="P448">
        <v>11</v>
      </c>
      <c r="Q448">
        <v>10.6</v>
      </c>
      <c r="R448">
        <v>11.5</v>
      </c>
      <c r="S448">
        <v>0.2</v>
      </c>
      <c r="T448" s="6" t="str">
        <f t="shared" si="6"/>
        <v>2014M2106-32135-2</v>
      </c>
    </row>
    <row r="449" spans="2:20" x14ac:dyDescent="0.35">
      <c r="B449">
        <v>2015</v>
      </c>
      <c r="C449">
        <v>2015</v>
      </c>
      <c r="D449" s="1" t="s">
        <v>51</v>
      </c>
      <c r="E449" s="1" t="s">
        <v>50</v>
      </c>
      <c r="F449" s="1" t="s">
        <v>49</v>
      </c>
      <c r="G449" s="1" t="s">
        <v>48</v>
      </c>
      <c r="H449" s="1" t="s">
        <v>157</v>
      </c>
      <c r="I449" s="1" t="s">
        <v>156</v>
      </c>
      <c r="J449">
        <v>2478</v>
      </c>
      <c r="K449">
        <v>25607803</v>
      </c>
      <c r="L449">
        <v>9.6999999999999993</v>
      </c>
      <c r="M449">
        <v>9.3000000000000007</v>
      </c>
      <c r="N449">
        <v>10.1</v>
      </c>
      <c r="O449">
        <v>0.2</v>
      </c>
      <c r="P449">
        <v>10.5</v>
      </c>
      <c r="Q449">
        <v>10.1</v>
      </c>
      <c r="R449">
        <v>11</v>
      </c>
      <c r="S449">
        <v>0.2</v>
      </c>
      <c r="T449" s="6" t="str">
        <f t="shared" si="6"/>
        <v>2015M2106-32135-2</v>
      </c>
    </row>
    <row r="450" spans="2:20" x14ac:dyDescent="0.35">
      <c r="B450">
        <v>2016</v>
      </c>
      <c r="C450">
        <v>2016</v>
      </c>
      <c r="D450" s="1" t="s">
        <v>51</v>
      </c>
      <c r="E450" s="1" t="s">
        <v>50</v>
      </c>
      <c r="F450" s="1" t="s">
        <v>49</v>
      </c>
      <c r="G450" s="1" t="s">
        <v>48</v>
      </c>
      <c r="H450" s="1" t="s">
        <v>157</v>
      </c>
      <c r="I450" s="1" t="s">
        <v>156</v>
      </c>
      <c r="J450">
        <v>2821</v>
      </c>
      <c r="K450">
        <v>25954586</v>
      </c>
      <c r="L450">
        <v>10.9</v>
      </c>
      <c r="M450">
        <v>10.5</v>
      </c>
      <c r="N450">
        <v>11.3</v>
      </c>
      <c r="O450">
        <v>0.2</v>
      </c>
      <c r="P450">
        <v>11.6</v>
      </c>
      <c r="Q450">
        <v>11.2</v>
      </c>
      <c r="R450">
        <v>12.1</v>
      </c>
      <c r="S450">
        <v>0.2</v>
      </c>
      <c r="T450" s="6" t="str">
        <f t="shared" si="6"/>
        <v>2016M2106-32135-2</v>
      </c>
    </row>
    <row r="451" spans="2:20" x14ac:dyDescent="0.35">
      <c r="B451">
        <v>2017</v>
      </c>
      <c r="C451">
        <v>2017</v>
      </c>
      <c r="D451" s="1" t="s">
        <v>51</v>
      </c>
      <c r="E451" s="1" t="s">
        <v>50</v>
      </c>
      <c r="F451" s="1" t="s">
        <v>49</v>
      </c>
      <c r="G451" s="1" t="s">
        <v>48</v>
      </c>
      <c r="H451" s="1" t="s">
        <v>157</v>
      </c>
      <c r="I451" s="1" t="s">
        <v>156</v>
      </c>
      <c r="J451">
        <v>3040</v>
      </c>
      <c r="K451">
        <v>26638624</v>
      </c>
      <c r="L451">
        <v>11.4</v>
      </c>
      <c r="M451">
        <v>11</v>
      </c>
      <c r="N451">
        <v>11.8</v>
      </c>
      <c r="O451">
        <v>0.2</v>
      </c>
      <c r="P451">
        <v>11.9</v>
      </c>
      <c r="Q451">
        <v>11.5</v>
      </c>
      <c r="R451">
        <v>12.4</v>
      </c>
      <c r="S451">
        <v>0.2</v>
      </c>
      <c r="T451" s="6" t="str">
        <f t="shared" ref="T451:T514" si="7">C451&amp;E451&amp;G451&amp;I451</f>
        <v>2017M2106-32135-2</v>
      </c>
    </row>
    <row r="452" spans="2:20" x14ac:dyDescent="0.35">
      <c r="B452">
        <v>2018</v>
      </c>
      <c r="C452">
        <v>2018</v>
      </c>
      <c r="D452" s="1" t="s">
        <v>51</v>
      </c>
      <c r="E452" s="1" t="s">
        <v>50</v>
      </c>
      <c r="F452" s="1" t="s">
        <v>49</v>
      </c>
      <c r="G452" s="1" t="s">
        <v>48</v>
      </c>
      <c r="H452" s="1" t="s">
        <v>157</v>
      </c>
      <c r="I452" s="1" t="s">
        <v>156</v>
      </c>
      <c r="J452">
        <v>3311</v>
      </c>
      <c r="K452">
        <v>27030952</v>
      </c>
      <c r="L452">
        <v>12.2</v>
      </c>
      <c r="M452">
        <v>11.8</v>
      </c>
      <c r="N452">
        <v>12.7</v>
      </c>
      <c r="O452">
        <v>0.2</v>
      </c>
      <c r="P452">
        <v>12.9</v>
      </c>
      <c r="Q452">
        <v>12.4</v>
      </c>
      <c r="R452">
        <v>13.3</v>
      </c>
      <c r="S452">
        <v>0.2</v>
      </c>
      <c r="T452" s="6" t="str">
        <f t="shared" si="7"/>
        <v>2018M2106-32135-2</v>
      </c>
    </row>
    <row r="453" spans="2:20" x14ac:dyDescent="0.35">
      <c r="B453">
        <v>2019</v>
      </c>
      <c r="C453">
        <v>2019</v>
      </c>
      <c r="D453" s="1" t="s">
        <v>51</v>
      </c>
      <c r="E453" s="1" t="s">
        <v>50</v>
      </c>
      <c r="F453" s="1" t="s">
        <v>49</v>
      </c>
      <c r="G453" s="1" t="s">
        <v>48</v>
      </c>
      <c r="H453" s="1" t="s">
        <v>157</v>
      </c>
      <c r="I453" s="1" t="s">
        <v>156</v>
      </c>
      <c r="J453">
        <v>3299</v>
      </c>
      <c r="K453">
        <v>27336987</v>
      </c>
      <c r="L453">
        <v>12.1</v>
      </c>
      <c r="M453">
        <v>11.7</v>
      </c>
      <c r="N453">
        <v>12.5</v>
      </c>
      <c r="O453">
        <v>0.2</v>
      </c>
      <c r="P453">
        <v>12.4</v>
      </c>
      <c r="Q453">
        <v>11.9</v>
      </c>
      <c r="R453">
        <v>12.8</v>
      </c>
      <c r="S453">
        <v>0.2</v>
      </c>
      <c r="T453" s="6" t="str">
        <f t="shared" si="7"/>
        <v>2019M2106-32135-2</v>
      </c>
    </row>
    <row r="454" spans="2:20" x14ac:dyDescent="0.35">
      <c r="B454">
        <v>2020</v>
      </c>
      <c r="C454">
        <v>2020</v>
      </c>
      <c r="D454" s="1" t="s">
        <v>51</v>
      </c>
      <c r="E454" s="1" t="s">
        <v>50</v>
      </c>
      <c r="F454" s="1" t="s">
        <v>49</v>
      </c>
      <c r="G454" s="1" t="s">
        <v>48</v>
      </c>
      <c r="H454" s="1" t="s">
        <v>157</v>
      </c>
      <c r="I454" s="1" t="s">
        <v>156</v>
      </c>
      <c r="J454">
        <v>3531</v>
      </c>
      <c r="K454">
        <v>27493968</v>
      </c>
      <c r="L454">
        <v>12.8</v>
      </c>
      <c r="M454">
        <v>12.4</v>
      </c>
      <c r="N454">
        <v>13.3</v>
      </c>
      <c r="O454">
        <v>0.2</v>
      </c>
      <c r="P454">
        <v>13.1</v>
      </c>
      <c r="Q454">
        <v>12.6</v>
      </c>
      <c r="R454">
        <v>13.5</v>
      </c>
      <c r="S454">
        <v>0.2</v>
      </c>
      <c r="T454" s="6" t="str">
        <f t="shared" si="7"/>
        <v>2020M2106-32135-2</v>
      </c>
    </row>
    <row r="455" spans="2:20" x14ac:dyDescent="0.35">
      <c r="B455">
        <v>1999</v>
      </c>
      <c r="C455">
        <v>1999</v>
      </c>
      <c r="D455" s="1" t="s">
        <v>51</v>
      </c>
      <c r="E455" s="1" t="s">
        <v>50</v>
      </c>
      <c r="F455" s="1" t="s">
        <v>49</v>
      </c>
      <c r="G455" s="1" t="s">
        <v>48</v>
      </c>
      <c r="H455" s="1" t="s">
        <v>155</v>
      </c>
      <c r="I455" s="1" t="s">
        <v>154</v>
      </c>
      <c r="J455">
        <v>19620</v>
      </c>
      <c r="K455">
        <v>96455534</v>
      </c>
      <c r="L455">
        <v>20.3</v>
      </c>
      <c r="M455">
        <v>20.100000000000001</v>
      </c>
      <c r="N455">
        <v>20.6</v>
      </c>
      <c r="O455">
        <v>0.1</v>
      </c>
      <c r="P455">
        <v>20.2</v>
      </c>
      <c r="Q455">
        <v>19.899999999999999</v>
      </c>
      <c r="R455">
        <v>20.399999999999999</v>
      </c>
      <c r="S455">
        <v>0.1</v>
      </c>
      <c r="T455" s="6" t="str">
        <f t="shared" si="7"/>
        <v>1999M2106-32186-2</v>
      </c>
    </row>
    <row r="456" spans="2:20" x14ac:dyDescent="0.35">
      <c r="B456">
        <v>2000</v>
      </c>
      <c r="C456">
        <v>2000</v>
      </c>
      <c r="D456" s="1" t="s">
        <v>51</v>
      </c>
      <c r="E456" s="1" t="s">
        <v>50</v>
      </c>
      <c r="F456" s="1" t="s">
        <v>49</v>
      </c>
      <c r="G456" s="1" t="s">
        <v>48</v>
      </c>
      <c r="H456" s="1" t="s">
        <v>155</v>
      </c>
      <c r="I456" s="1" t="s">
        <v>154</v>
      </c>
      <c r="J456">
        <v>19711</v>
      </c>
      <c r="K456">
        <v>96550749</v>
      </c>
      <c r="L456">
        <v>20.399999999999999</v>
      </c>
      <c r="M456">
        <v>20.100000000000001</v>
      </c>
      <c r="N456">
        <v>20.7</v>
      </c>
      <c r="O456">
        <v>0.1</v>
      </c>
      <c r="P456">
        <v>20.2</v>
      </c>
      <c r="Q456">
        <v>19.899999999999999</v>
      </c>
      <c r="R456">
        <v>20.5</v>
      </c>
      <c r="S456">
        <v>0.1</v>
      </c>
      <c r="T456" s="6" t="str">
        <f t="shared" si="7"/>
        <v>2000M2106-32186-2</v>
      </c>
    </row>
    <row r="457" spans="2:20" x14ac:dyDescent="0.35">
      <c r="B457">
        <v>2001</v>
      </c>
      <c r="C457">
        <v>2001</v>
      </c>
      <c r="D457" s="1" t="s">
        <v>51</v>
      </c>
      <c r="E457" s="1" t="s">
        <v>50</v>
      </c>
      <c r="F457" s="1" t="s">
        <v>49</v>
      </c>
      <c r="G457" s="1" t="s">
        <v>48</v>
      </c>
      <c r="H457" s="1" t="s">
        <v>155</v>
      </c>
      <c r="I457" s="1" t="s">
        <v>154</v>
      </c>
      <c r="J457">
        <v>20710</v>
      </c>
      <c r="K457">
        <v>96890274</v>
      </c>
      <c r="L457">
        <v>21.4</v>
      </c>
      <c r="M457">
        <v>21.1</v>
      </c>
      <c r="N457">
        <v>21.7</v>
      </c>
      <c r="O457">
        <v>0.1</v>
      </c>
      <c r="P457">
        <v>21</v>
      </c>
      <c r="Q457">
        <v>20.7</v>
      </c>
      <c r="R457">
        <v>21.3</v>
      </c>
      <c r="S457">
        <v>0.1</v>
      </c>
      <c r="T457" s="6" t="str">
        <f t="shared" si="7"/>
        <v>2001M2106-32186-2</v>
      </c>
    </row>
    <row r="458" spans="2:20" x14ac:dyDescent="0.35">
      <c r="B458">
        <v>2002</v>
      </c>
      <c r="C458">
        <v>2002</v>
      </c>
      <c r="D458" s="1" t="s">
        <v>51</v>
      </c>
      <c r="E458" s="1" t="s">
        <v>50</v>
      </c>
      <c r="F458" s="1" t="s">
        <v>49</v>
      </c>
      <c r="G458" s="1" t="s">
        <v>48</v>
      </c>
      <c r="H458" s="1" t="s">
        <v>155</v>
      </c>
      <c r="I458" s="1" t="s">
        <v>154</v>
      </c>
      <c r="J458">
        <v>21323</v>
      </c>
      <c r="K458">
        <v>97059625</v>
      </c>
      <c r="L458">
        <v>22</v>
      </c>
      <c r="M458">
        <v>21.7</v>
      </c>
      <c r="N458">
        <v>22.3</v>
      </c>
      <c r="O458">
        <v>0.2</v>
      </c>
      <c r="P458">
        <v>21.5</v>
      </c>
      <c r="Q458">
        <v>21.2</v>
      </c>
      <c r="R458">
        <v>21.8</v>
      </c>
      <c r="S458">
        <v>0.1</v>
      </c>
      <c r="T458" s="6" t="str">
        <f t="shared" si="7"/>
        <v>2002M2106-32186-2</v>
      </c>
    </row>
    <row r="459" spans="2:20" x14ac:dyDescent="0.35">
      <c r="B459">
        <v>2003</v>
      </c>
      <c r="C459">
        <v>2003</v>
      </c>
      <c r="D459" s="1" t="s">
        <v>51</v>
      </c>
      <c r="E459" s="1" t="s">
        <v>50</v>
      </c>
      <c r="F459" s="1" t="s">
        <v>49</v>
      </c>
      <c r="G459" s="1" t="s">
        <v>48</v>
      </c>
      <c r="H459" s="1" t="s">
        <v>155</v>
      </c>
      <c r="I459" s="1" t="s">
        <v>154</v>
      </c>
      <c r="J459">
        <v>21085</v>
      </c>
      <c r="K459">
        <v>97159794</v>
      </c>
      <c r="L459">
        <v>21.7</v>
      </c>
      <c r="M459">
        <v>21.4</v>
      </c>
      <c r="N459">
        <v>22</v>
      </c>
      <c r="O459">
        <v>0.1</v>
      </c>
      <c r="P459">
        <v>21.1</v>
      </c>
      <c r="Q459">
        <v>20.8</v>
      </c>
      <c r="R459">
        <v>21.4</v>
      </c>
      <c r="S459">
        <v>0.1</v>
      </c>
      <c r="T459" s="6" t="str">
        <f t="shared" si="7"/>
        <v>2003M2106-32186-2</v>
      </c>
    </row>
    <row r="460" spans="2:20" x14ac:dyDescent="0.35">
      <c r="B460">
        <v>2004</v>
      </c>
      <c r="C460">
        <v>2004</v>
      </c>
      <c r="D460" s="1" t="s">
        <v>51</v>
      </c>
      <c r="E460" s="1" t="s">
        <v>50</v>
      </c>
      <c r="F460" s="1" t="s">
        <v>49</v>
      </c>
      <c r="G460" s="1" t="s">
        <v>48</v>
      </c>
      <c r="H460" s="1" t="s">
        <v>155</v>
      </c>
      <c r="I460" s="1" t="s">
        <v>154</v>
      </c>
      <c r="J460">
        <v>21214</v>
      </c>
      <c r="K460">
        <v>97399003</v>
      </c>
      <c r="L460">
        <v>21.8</v>
      </c>
      <c r="M460">
        <v>21.5</v>
      </c>
      <c r="N460">
        <v>22.1</v>
      </c>
      <c r="O460">
        <v>0.1</v>
      </c>
      <c r="P460">
        <v>21.1</v>
      </c>
      <c r="Q460">
        <v>20.9</v>
      </c>
      <c r="R460">
        <v>21.4</v>
      </c>
      <c r="S460">
        <v>0.1</v>
      </c>
      <c r="T460" s="6" t="str">
        <f t="shared" si="7"/>
        <v>2004M2106-32186-2</v>
      </c>
    </row>
    <row r="461" spans="2:20" x14ac:dyDescent="0.35">
      <c r="B461">
        <v>2005</v>
      </c>
      <c r="C461">
        <v>2005</v>
      </c>
      <c r="D461" s="1" t="s">
        <v>51</v>
      </c>
      <c r="E461" s="1" t="s">
        <v>50</v>
      </c>
      <c r="F461" s="1" t="s">
        <v>49</v>
      </c>
      <c r="G461" s="1" t="s">
        <v>48</v>
      </c>
      <c r="H461" s="1" t="s">
        <v>155</v>
      </c>
      <c r="I461" s="1" t="s">
        <v>154</v>
      </c>
      <c r="J461">
        <v>21605</v>
      </c>
      <c r="K461">
        <v>97576500</v>
      </c>
      <c r="L461">
        <v>22.1</v>
      </c>
      <c r="M461">
        <v>21.8</v>
      </c>
      <c r="N461">
        <v>22.4</v>
      </c>
      <c r="O461">
        <v>0.2</v>
      </c>
      <c r="P461">
        <v>21.4</v>
      </c>
      <c r="Q461">
        <v>21.1</v>
      </c>
      <c r="R461">
        <v>21.7</v>
      </c>
      <c r="S461">
        <v>0.1</v>
      </c>
      <c r="T461" s="6" t="str">
        <f t="shared" si="7"/>
        <v>2005M2106-32186-2</v>
      </c>
    </row>
    <row r="462" spans="2:20" x14ac:dyDescent="0.35">
      <c r="B462">
        <v>2006</v>
      </c>
      <c r="C462">
        <v>2006</v>
      </c>
      <c r="D462" s="1" t="s">
        <v>51</v>
      </c>
      <c r="E462" s="1" t="s">
        <v>50</v>
      </c>
      <c r="F462" s="1" t="s">
        <v>49</v>
      </c>
      <c r="G462" s="1" t="s">
        <v>48</v>
      </c>
      <c r="H462" s="1" t="s">
        <v>155</v>
      </c>
      <c r="I462" s="1" t="s">
        <v>154</v>
      </c>
      <c r="J462">
        <v>21952</v>
      </c>
      <c r="K462">
        <v>97789900</v>
      </c>
      <c r="L462">
        <v>22.4</v>
      </c>
      <c r="M462">
        <v>22.2</v>
      </c>
      <c r="N462">
        <v>22.7</v>
      </c>
      <c r="O462">
        <v>0.2</v>
      </c>
      <c r="P462">
        <v>21.6</v>
      </c>
      <c r="Q462">
        <v>21.3</v>
      </c>
      <c r="R462">
        <v>21.8</v>
      </c>
      <c r="S462">
        <v>0.1</v>
      </c>
      <c r="T462" s="6" t="str">
        <f t="shared" si="7"/>
        <v>2006M2106-32186-2</v>
      </c>
    </row>
    <row r="463" spans="2:20" x14ac:dyDescent="0.35">
      <c r="B463">
        <v>2007</v>
      </c>
      <c r="C463">
        <v>2007</v>
      </c>
      <c r="D463" s="1" t="s">
        <v>51</v>
      </c>
      <c r="E463" s="1" t="s">
        <v>50</v>
      </c>
      <c r="F463" s="1" t="s">
        <v>49</v>
      </c>
      <c r="G463" s="1" t="s">
        <v>48</v>
      </c>
      <c r="H463" s="1" t="s">
        <v>155</v>
      </c>
      <c r="I463" s="1" t="s">
        <v>154</v>
      </c>
      <c r="J463">
        <v>22660</v>
      </c>
      <c r="K463">
        <v>97972271</v>
      </c>
      <c r="L463">
        <v>23.1</v>
      </c>
      <c r="M463">
        <v>22.8</v>
      </c>
      <c r="N463">
        <v>23.4</v>
      </c>
      <c r="O463">
        <v>0.2</v>
      </c>
      <c r="P463">
        <v>22.1</v>
      </c>
      <c r="Q463">
        <v>21.8</v>
      </c>
      <c r="R463">
        <v>22.4</v>
      </c>
      <c r="S463">
        <v>0.1</v>
      </c>
      <c r="T463" s="6" t="str">
        <f t="shared" si="7"/>
        <v>2007M2106-32186-2</v>
      </c>
    </row>
    <row r="464" spans="2:20" x14ac:dyDescent="0.35">
      <c r="B464">
        <v>2008</v>
      </c>
      <c r="C464">
        <v>2008</v>
      </c>
      <c r="D464" s="1" t="s">
        <v>51</v>
      </c>
      <c r="E464" s="1" t="s">
        <v>50</v>
      </c>
      <c r="F464" s="1" t="s">
        <v>49</v>
      </c>
      <c r="G464" s="1" t="s">
        <v>48</v>
      </c>
      <c r="H464" s="1" t="s">
        <v>155</v>
      </c>
      <c r="I464" s="1" t="s">
        <v>154</v>
      </c>
      <c r="J464">
        <v>23835</v>
      </c>
      <c r="K464">
        <v>98157123</v>
      </c>
      <c r="L464">
        <v>24.3</v>
      </c>
      <c r="M464">
        <v>24</v>
      </c>
      <c r="N464">
        <v>24.6</v>
      </c>
      <c r="O464">
        <v>0.2</v>
      </c>
      <c r="P464">
        <v>23.1</v>
      </c>
      <c r="Q464">
        <v>22.8</v>
      </c>
      <c r="R464">
        <v>23.4</v>
      </c>
      <c r="S464">
        <v>0.2</v>
      </c>
      <c r="T464" s="6" t="str">
        <f t="shared" si="7"/>
        <v>2008M2106-32186-2</v>
      </c>
    </row>
    <row r="465" spans="2:20" x14ac:dyDescent="0.35">
      <c r="B465">
        <v>2009</v>
      </c>
      <c r="C465">
        <v>2009</v>
      </c>
      <c r="D465" s="1" t="s">
        <v>51</v>
      </c>
      <c r="E465" s="1" t="s">
        <v>50</v>
      </c>
      <c r="F465" s="1" t="s">
        <v>49</v>
      </c>
      <c r="G465" s="1" t="s">
        <v>48</v>
      </c>
      <c r="H465" s="1" t="s">
        <v>155</v>
      </c>
      <c r="I465" s="1" t="s">
        <v>154</v>
      </c>
      <c r="J465">
        <v>24248</v>
      </c>
      <c r="K465">
        <v>98293067</v>
      </c>
      <c r="L465">
        <v>24.7</v>
      </c>
      <c r="M465">
        <v>24.4</v>
      </c>
      <c r="N465">
        <v>25</v>
      </c>
      <c r="O465">
        <v>0.2</v>
      </c>
      <c r="P465">
        <v>23.4</v>
      </c>
      <c r="Q465">
        <v>23.1</v>
      </c>
      <c r="R465">
        <v>23.7</v>
      </c>
      <c r="S465">
        <v>0.2</v>
      </c>
      <c r="T465" s="6" t="str">
        <f t="shared" si="7"/>
        <v>2009M2106-32186-2</v>
      </c>
    </row>
    <row r="466" spans="2:20" x14ac:dyDescent="0.35">
      <c r="B466">
        <v>2010</v>
      </c>
      <c r="C466">
        <v>2010</v>
      </c>
      <c r="D466" s="1" t="s">
        <v>51</v>
      </c>
      <c r="E466" s="1" t="s">
        <v>50</v>
      </c>
      <c r="F466" s="1" t="s">
        <v>49</v>
      </c>
      <c r="G466" s="1" t="s">
        <v>48</v>
      </c>
      <c r="H466" s="1" t="s">
        <v>155</v>
      </c>
      <c r="I466" s="1" t="s">
        <v>154</v>
      </c>
      <c r="J466">
        <v>25238</v>
      </c>
      <c r="K466">
        <v>98386442</v>
      </c>
      <c r="L466">
        <v>25.7</v>
      </c>
      <c r="M466">
        <v>25.3</v>
      </c>
      <c r="N466">
        <v>26</v>
      </c>
      <c r="O466">
        <v>0.2</v>
      </c>
      <c r="P466">
        <v>24.2</v>
      </c>
      <c r="Q466">
        <v>23.9</v>
      </c>
      <c r="R466">
        <v>24.5</v>
      </c>
      <c r="S466">
        <v>0.2</v>
      </c>
      <c r="T466" s="6" t="str">
        <f t="shared" si="7"/>
        <v>2010M2106-32186-2</v>
      </c>
    </row>
    <row r="467" spans="2:20" x14ac:dyDescent="0.35">
      <c r="B467">
        <v>2011</v>
      </c>
      <c r="C467">
        <v>2011</v>
      </c>
      <c r="D467" s="1" t="s">
        <v>51</v>
      </c>
      <c r="E467" s="1" t="s">
        <v>50</v>
      </c>
      <c r="F467" s="1" t="s">
        <v>49</v>
      </c>
      <c r="G467" s="1" t="s">
        <v>48</v>
      </c>
      <c r="H467" s="1" t="s">
        <v>155</v>
      </c>
      <c r="I467" s="1" t="s">
        <v>154</v>
      </c>
      <c r="J467">
        <v>25858</v>
      </c>
      <c r="K467">
        <v>98579832</v>
      </c>
      <c r="L467">
        <v>26.2</v>
      </c>
      <c r="M467">
        <v>25.9</v>
      </c>
      <c r="N467">
        <v>26.6</v>
      </c>
      <c r="O467">
        <v>0.2</v>
      </c>
      <c r="P467">
        <v>24.8</v>
      </c>
      <c r="Q467">
        <v>24.5</v>
      </c>
      <c r="R467">
        <v>25.1</v>
      </c>
      <c r="S467">
        <v>0.2</v>
      </c>
      <c r="T467" s="6" t="str">
        <f t="shared" si="7"/>
        <v>2011M2106-32186-2</v>
      </c>
    </row>
    <row r="468" spans="2:20" x14ac:dyDescent="0.35">
      <c r="B468">
        <v>2012</v>
      </c>
      <c r="C468">
        <v>2012</v>
      </c>
      <c r="D468" s="1" t="s">
        <v>51</v>
      </c>
      <c r="E468" s="1" t="s">
        <v>50</v>
      </c>
      <c r="F468" s="1" t="s">
        <v>49</v>
      </c>
      <c r="G468" s="1" t="s">
        <v>48</v>
      </c>
      <c r="H468" s="1" t="s">
        <v>155</v>
      </c>
      <c r="I468" s="1" t="s">
        <v>154</v>
      </c>
      <c r="J468">
        <v>26356</v>
      </c>
      <c r="K468">
        <v>98773105</v>
      </c>
      <c r="L468">
        <v>26.7</v>
      </c>
      <c r="M468">
        <v>26.4</v>
      </c>
      <c r="N468">
        <v>27</v>
      </c>
      <c r="O468">
        <v>0.2</v>
      </c>
      <c r="P468">
        <v>25.2</v>
      </c>
      <c r="Q468">
        <v>24.8</v>
      </c>
      <c r="R468">
        <v>25.5</v>
      </c>
      <c r="S468">
        <v>0.2</v>
      </c>
      <c r="T468" s="6" t="str">
        <f t="shared" si="7"/>
        <v>2012M2106-32186-2</v>
      </c>
    </row>
    <row r="469" spans="2:20" x14ac:dyDescent="0.35">
      <c r="B469">
        <v>2013</v>
      </c>
      <c r="C469">
        <v>2013</v>
      </c>
      <c r="D469" s="1" t="s">
        <v>51</v>
      </c>
      <c r="E469" s="1" t="s">
        <v>50</v>
      </c>
      <c r="F469" s="1" t="s">
        <v>49</v>
      </c>
      <c r="G469" s="1" t="s">
        <v>48</v>
      </c>
      <c r="H469" s="1" t="s">
        <v>155</v>
      </c>
      <c r="I469" s="1" t="s">
        <v>154</v>
      </c>
      <c r="J469">
        <v>26621</v>
      </c>
      <c r="K469">
        <v>98936925</v>
      </c>
      <c r="L469">
        <v>26.9</v>
      </c>
      <c r="M469">
        <v>26.6</v>
      </c>
      <c r="N469">
        <v>27.2</v>
      </c>
      <c r="O469">
        <v>0.2</v>
      </c>
      <c r="P469">
        <v>25.3</v>
      </c>
      <c r="Q469">
        <v>25</v>
      </c>
      <c r="R469">
        <v>25.6</v>
      </c>
      <c r="S469">
        <v>0.2</v>
      </c>
      <c r="T469" s="6" t="str">
        <f t="shared" si="7"/>
        <v>2013M2106-32186-2</v>
      </c>
    </row>
    <row r="470" spans="2:20" x14ac:dyDescent="0.35">
      <c r="B470">
        <v>2014</v>
      </c>
      <c r="C470">
        <v>2014</v>
      </c>
      <c r="D470" s="1" t="s">
        <v>51</v>
      </c>
      <c r="E470" s="1" t="s">
        <v>50</v>
      </c>
      <c r="F470" s="1" t="s">
        <v>49</v>
      </c>
      <c r="G470" s="1" t="s">
        <v>48</v>
      </c>
      <c r="H470" s="1" t="s">
        <v>155</v>
      </c>
      <c r="I470" s="1" t="s">
        <v>154</v>
      </c>
      <c r="J470">
        <v>27410</v>
      </c>
      <c r="K470">
        <v>99042219</v>
      </c>
      <c r="L470">
        <v>27.7</v>
      </c>
      <c r="M470">
        <v>27.3</v>
      </c>
      <c r="N470">
        <v>28</v>
      </c>
      <c r="O470">
        <v>0.2</v>
      </c>
      <c r="P470">
        <v>25.9</v>
      </c>
      <c r="Q470">
        <v>25.5</v>
      </c>
      <c r="R470">
        <v>26.2</v>
      </c>
      <c r="S470">
        <v>0.2</v>
      </c>
      <c r="T470" s="6" t="str">
        <f t="shared" si="7"/>
        <v>2014M2106-32186-2</v>
      </c>
    </row>
    <row r="471" spans="2:20" x14ac:dyDescent="0.35">
      <c r="B471">
        <v>2015</v>
      </c>
      <c r="C471">
        <v>2015</v>
      </c>
      <c r="D471" s="1" t="s">
        <v>51</v>
      </c>
      <c r="E471" s="1" t="s">
        <v>50</v>
      </c>
      <c r="F471" s="1" t="s">
        <v>49</v>
      </c>
      <c r="G471" s="1" t="s">
        <v>48</v>
      </c>
      <c r="H471" s="1" t="s">
        <v>155</v>
      </c>
      <c r="I471" s="1" t="s">
        <v>154</v>
      </c>
      <c r="J471">
        <v>28045</v>
      </c>
      <c r="K471">
        <v>99182385</v>
      </c>
      <c r="L471">
        <v>28.3</v>
      </c>
      <c r="M471">
        <v>27.9</v>
      </c>
      <c r="N471">
        <v>28.6</v>
      </c>
      <c r="O471">
        <v>0.2</v>
      </c>
      <c r="P471">
        <v>26.6</v>
      </c>
      <c r="Q471">
        <v>26.2</v>
      </c>
      <c r="R471">
        <v>26.9</v>
      </c>
      <c r="S471">
        <v>0.2</v>
      </c>
      <c r="T471" s="6" t="str">
        <f t="shared" si="7"/>
        <v>2015M2106-32186-2</v>
      </c>
    </row>
    <row r="472" spans="2:20" x14ac:dyDescent="0.35">
      <c r="B472">
        <v>2016</v>
      </c>
      <c r="C472">
        <v>2016</v>
      </c>
      <c r="D472" s="1" t="s">
        <v>51</v>
      </c>
      <c r="E472" s="1" t="s">
        <v>50</v>
      </c>
      <c r="F472" s="1" t="s">
        <v>49</v>
      </c>
      <c r="G472" s="1" t="s">
        <v>48</v>
      </c>
      <c r="H472" s="1" t="s">
        <v>155</v>
      </c>
      <c r="I472" s="1" t="s">
        <v>154</v>
      </c>
      <c r="J472">
        <v>28110</v>
      </c>
      <c r="K472">
        <v>99244006</v>
      </c>
      <c r="L472">
        <v>28.3</v>
      </c>
      <c r="M472">
        <v>28</v>
      </c>
      <c r="N472">
        <v>28.7</v>
      </c>
      <c r="O472">
        <v>0.2</v>
      </c>
      <c r="P472">
        <v>26.6</v>
      </c>
      <c r="Q472">
        <v>26.3</v>
      </c>
      <c r="R472">
        <v>26.9</v>
      </c>
      <c r="S472">
        <v>0.2</v>
      </c>
      <c r="T472" s="6" t="str">
        <f t="shared" si="7"/>
        <v>2016M2106-32186-2</v>
      </c>
    </row>
    <row r="473" spans="2:20" x14ac:dyDescent="0.35">
      <c r="B473">
        <v>2017</v>
      </c>
      <c r="C473">
        <v>2017</v>
      </c>
      <c r="D473" s="1" t="s">
        <v>51</v>
      </c>
      <c r="E473" s="1" t="s">
        <v>50</v>
      </c>
      <c r="F473" s="1" t="s">
        <v>49</v>
      </c>
      <c r="G473" s="1" t="s">
        <v>48</v>
      </c>
      <c r="H473" s="1" t="s">
        <v>155</v>
      </c>
      <c r="I473" s="1" t="s">
        <v>154</v>
      </c>
      <c r="J473">
        <v>29708</v>
      </c>
      <c r="K473">
        <v>99231457</v>
      </c>
      <c r="L473">
        <v>29.9</v>
      </c>
      <c r="M473">
        <v>29.6</v>
      </c>
      <c r="N473">
        <v>30.3</v>
      </c>
      <c r="O473">
        <v>0.2</v>
      </c>
      <c r="P473">
        <v>28.2</v>
      </c>
      <c r="Q473">
        <v>27.8</v>
      </c>
      <c r="R473">
        <v>28.5</v>
      </c>
      <c r="S473">
        <v>0.2</v>
      </c>
      <c r="T473" s="6" t="str">
        <f t="shared" si="7"/>
        <v>2017M2106-32186-2</v>
      </c>
    </row>
    <row r="474" spans="2:20" x14ac:dyDescent="0.35">
      <c r="B474">
        <v>2018</v>
      </c>
      <c r="C474">
        <v>2018</v>
      </c>
      <c r="D474" s="1" t="s">
        <v>51</v>
      </c>
      <c r="E474" s="1" t="s">
        <v>50</v>
      </c>
      <c r="F474" s="1" t="s">
        <v>49</v>
      </c>
      <c r="G474" s="1" t="s">
        <v>48</v>
      </c>
      <c r="H474" s="1" t="s">
        <v>155</v>
      </c>
      <c r="I474" s="1" t="s">
        <v>154</v>
      </c>
      <c r="J474">
        <v>30169</v>
      </c>
      <c r="K474">
        <v>99148256</v>
      </c>
      <c r="L474">
        <v>30.4</v>
      </c>
      <c r="M474">
        <v>30.1</v>
      </c>
      <c r="N474">
        <v>30.8</v>
      </c>
      <c r="O474">
        <v>0.2</v>
      </c>
      <c r="P474">
        <v>28.4</v>
      </c>
      <c r="Q474">
        <v>28.1</v>
      </c>
      <c r="R474">
        <v>28.8</v>
      </c>
      <c r="S474">
        <v>0.2</v>
      </c>
      <c r="T474" s="6" t="str">
        <f t="shared" si="7"/>
        <v>2018M2106-32186-2</v>
      </c>
    </row>
    <row r="475" spans="2:20" x14ac:dyDescent="0.35">
      <c r="B475">
        <v>2019</v>
      </c>
      <c r="C475">
        <v>2019</v>
      </c>
      <c r="D475" s="1" t="s">
        <v>51</v>
      </c>
      <c r="E475" s="1" t="s">
        <v>50</v>
      </c>
      <c r="F475" s="1" t="s">
        <v>49</v>
      </c>
      <c r="G475" s="1" t="s">
        <v>48</v>
      </c>
      <c r="H475" s="1" t="s">
        <v>155</v>
      </c>
      <c r="I475" s="1" t="s">
        <v>154</v>
      </c>
      <c r="J475">
        <v>29566</v>
      </c>
      <c r="K475">
        <v>99079071</v>
      </c>
      <c r="L475">
        <v>29.8</v>
      </c>
      <c r="M475">
        <v>29.5</v>
      </c>
      <c r="N475">
        <v>30.2</v>
      </c>
      <c r="O475">
        <v>0.2</v>
      </c>
      <c r="P475">
        <v>27.9</v>
      </c>
      <c r="Q475">
        <v>27.5</v>
      </c>
      <c r="R475">
        <v>28.2</v>
      </c>
      <c r="S475">
        <v>0.2</v>
      </c>
      <c r="T475" s="6" t="str">
        <f t="shared" si="7"/>
        <v>2019M2106-32186-2</v>
      </c>
    </row>
    <row r="476" spans="2:20" x14ac:dyDescent="0.35">
      <c r="B476">
        <v>2020</v>
      </c>
      <c r="C476">
        <v>2020</v>
      </c>
      <c r="D476" s="1" t="s">
        <v>51</v>
      </c>
      <c r="E476" s="1" t="s">
        <v>50</v>
      </c>
      <c r="F476" s="1" t="s">
        <v>49</v>
      </c>
      <c r="G476" s="1" t="s">
        <v>48</v>
      </c>
      <c r="H476" s="1" t="s">
        <v>155</v>
      </c>
      <c r="I476" s="1" t="s">
        <v>154</v>
      </c>
      <c r="J476">
        <v>28433</v>
      </c>
      <c r="K476">
        <v>98866799</v>
      </c>
      <c r="L476">
        <v>28.8</v>
      </c>
      <c r="M476">
        <v>28.4</v>
      </c>
      <c r="N476">
        <v>29.1</v>
      </c>
      <c r="O476">
        <v>0.2</v>
      </c>
      <c r="P476">
        <v>27</v>
      </c>
      <c r="Q476">
        <v>26.7</v>
      </c>
      <c r="R476">
        <v>27.3</v>
      </c>
      <c r="S476">
        <v>0.2</v>
      </c>
      <c r="T476" s="6" t="str">
        <f t="shared" si="7"/>
        <v>2020M2106-32186-2</v>
      </c>
    </row>
    <row r="477" spans="2:20" x14ac:dyDescent="0.35">
      <c r="B477">
        <v>1999</v>
      </c>
      <c r="C477">
        <v>1999</v>
      </c>
      <c r="D477" s="1" t="s">
        <v>51</v>
      </c>
      <c r="E477" s="1" t="s">
        <v>50</v>
      </c>
      <c r="F477" s="1" t="s">
        <v>49</v>
      </c>
      <c r="G477" s="1" t="s">
        <v>48</v>
      </c>
      <c r="H477" s="1" t="s">
        <v>153</v>
      </c>
      <c r="I477" s="1" t="s">
        <v>152</v>
      </c>
      <c r="J477">
        <v>91</v>
      </c>
      <c r="K477" t="s">
        <v>151</v>
      </c>
      <c r="L477" t="s">
        <v>151</v>
      </c>
      <c r="M477" t="s">
        <v>151</v>
      </c>
      <c r="N477" t="s">
        <v>151</v>
      </c>
      <c r="O477" t="s">
        <v>151</v>
      </c>
      <c r="P477" t="s">
        <v>151</v>
      </c>
      <c r="Q477" t="s">
        <v>151</v>
      </c>
      <c r="R477" t="s">
        <v>151</v>
      </c>
      <c r="S477" t="s">
        <v>151</v>
      </c>
      <c r="T477" s="6" t="str">
        <f t="shared" si="7"/>
        <v>1999M2106-3NS</v>
      </c>
    </row>
    <row r="478" spans="2:20" x14ac:dyDescent="0.35">
      <c r="B478">
        <v>2000</v>
      </c>
      <c r="C478">
        <v>2000</v>
      </c>
      <c r="D478" s="1" t="s">
        <v>51</v>
      </c>
      <c r="E478" s="1" t="s">
        <v>50</v>
      </c>
      <c r="F478" s="1" t="s">
        <v>49</v>
      </c>
      <c r="G478" s="1" t="s">
        <v>48</v>
      </c>
      <c r="H478" s="1" t="s">
        <v>153</v>
      </c>
      <c r="I478" s="1" t="s">
        <v>152</v>
      </c>
      <c r="J478">
        <v>90</v>
      </c>
      <c r="K478" t="s">
        <v>151</v>
      </c>
      <c r="L478" t="s">
        <v>151</v>
      </c>
      <c r="M478" t="s">
        <v>151</v>
      </c>
      <c r="N478" t="s">
        <v>151</v>
      </c>
      <c r="O478" t="s">
        <v>151</v>
      </c>
      <c r="P478" t="s">
        <v>151</v>
      </c>
      <c r="Q478" t="s">
        <v>151</v>
      </c>
      <c r="R478" t="s">
        <v>151</v>
      </c>
      <c r="S478" t="s">
        <v>151</v>
      </c>
      <c r="T478" s="6" t="str">
        <f t="shared" si="7"/>
        <v>2000M2106-3NS</v>
      </c>
    </row>
    <row r="479" spans="2:20" x14ac:dyDescent="0.35">
      <c r="B479">
        <v>2001</v>
      </c>
      <c r="C479">
        <v>2001</v>
      </c>
      <c r="D479" s="1" t="s">
        <v>51</v>
      </c>
      <c r="E479" s="1" t="s">
        <v>50</v>
      </c>
      <c r="F479" s="1" t="s">
        <v>49</v>
      </c>
      <c r="G479" s="1" t="s">
        <v>48</v>
      </c>
      <c r="H479" s="1" t="s">
        <v>153</v>
      </c>
      <c r="I479" s="1" t="s">
        <v>152</v>
      </c>
      <c r="J479">
        <v>84</v>
      </c>
      <c r="K479" t="s">
        <v>151</v>
      </c>
      <c r="L479" t="s">
        <v>151</v>
      </c>
      <c r="M479" t="s">
        <v>151</v>
      </c>
      <c r="N479" t="s">
        <v>151</v>
      </c>
      <c r="O479" t="s">
        <v>151</v>
      </c>
      <c r="P479" t="s">
        <v>151</v>
      </c>
      <c r="Q479" t="s">
        <v>151</v>
      </c>
      <c r="R479" t="s">
        <v>151</v>
      </c>
      <c r="S479" t="s">
        <v>151</v>
      </c>
      <c r="T479" s="6" t="str">
        <f t="shared" si="7"/>
        <v>2001M2106-3NS</v>
      </c>
    </row>
    <row r="480" spans="2:20" x14ac:dyDescent="0.35">
      <c r="B480">
        <v>2002</v>
      </c>
      <c r="C480">
        <v>2002</v>
      </c>
      <c r="D480" s="1" t="s">
        <v>51</v>
      </c>
      <c r="E480" s="1" t="s">
        <v>50</v>
      </c>
      <c r="F480" s="1" t="s">
        <v>49</v>
      </c>
      <c r="G480" s="1" t="s">
        <v>48</v>
      </c>
      <c r="H480" s="1" t="s">
        <v>153</v>
      </c>
      <c r="I480" s="1" t="s">
        <v>152</v>
      </c>
      <c r="J480">
        <v>114</v>
      </c>
      <c r="K480" t="s">
        <v>151</v>
      </c>
      <c r="L480" t="s">
        <v>151</v>
      </c>
      <c r="M480" t="s">
        <v>151</v>
      </c>
      <c r="N480" t="s">
        <v>151</v>
      </c>
      <c r="O480" t="s">
        <v>151</v>
      </c>
      <c r="P480" t="s">
        <v>151</v>
      </c>
      <c r="Q480" t="s">
        <v>151</v>
      </c>
      <c r="R480" t="s">
        <v>151</v>
      </c>
      <c r="S480" t="s">
        <v>151</v>
      </c>
      <c r="T480" s="6" t="str">
        <f t="shared" si="7"/>
        <v>2002M2106-3NS</v>
      </c>
    </row>
    <row r="481" spans="2:20" x14ac:dyDescent="0.35">
      <c r="B481">
        <v>2003</v>
      </c>
      <c r="C481">
        <v>2003</v>
      </c>
      <c r="D481" s="1" t="s">
        <v>51</v>
      </c>
      <c r="E481" s="1" t="s">
        <v>50</v>
      </c>
      <c r="F481" s="1" t="s">
        <v>49</v>
      </c>
      <c r="G481" s="1" t="s">
        <v>48</v>
      </c>
      <c r="H481" s="1" t="s">
        <v>153</v>
      </c>
      <c r="I481" s="1" t="s">
        <v>152</v>
      </c>
      <c r="J481">
        <v>72</v>
      </c>
      <c r="K481" t="s">
        <v>151</v>
      </c>
      <c r="L481" t="s">
        <v>151</v>
      </c>
      <c r="M481" t="s">
        <v>151</v>
      </c>
      <c r="N481" t="s">
        <v>151</v>
      </c>
      <c r="O481" t="s">
        <v>151</v>
      </c>
      <c r="P481" t="s">
        <v>151</v>
      </c>
      <c r="Q481" t="s">
        <v>151</v>
      </c>
      <c r="R481" t="s">
        <v>151</v>
      </c>
      <c r="S481" t="s">
        <v>151</v>
      </c>
      <c r="T481" s="6" t="str">
        <f t="shared" si="7"/>
        <v>2003M2106-3NS</v>
      </c>
    </row>
    <row r="482" spans="2:20" x14ac:dyDescent="0.35">
      <c r="B482">
        <v>2004</v>
      </c>
      <c r="C482">
        <v>2004</v>
      </c>
      <c r="D482" s="1" t="s">
        <v>51</v>
      </c>
      <c r="E482" s="1" t="s">
        <v>50</v>
      </c>
      <c r="F482" s="1" t="s">
        <v>49</v>
      </c>
      <c r="G482" s="1" t="s">
        <v>48</v>
      </c>
      <c r="H482" s="1" t="s">
        <v>153</v>
      </c>
      <c r="I482" s="1" t="s">
        <v>152</v>
      </c>
      <c r="J482">
        <v>77</v>
      </c>
      <c r="K482" t="s">
        <v>151</v>
      </c>
      <c r="L482" t="s">
        <v>151</v>
      </c>
      <c r="M482" t="s">
        <v>151</v>
      </c>
      <c r="N482" t="s">
        <v>151</v>
      </c>
      <c r="O482" t="s">
        <v>151</v>
      </c>
      <c r="P482" t="s">
        <v>151</v>
      </c>
      <c r="Q482" t="s">
        <v>151</v>
      </c>
      <c r="R482" t="s">
        <v>151</v>
      </c>
      <c r="S482" t="s">
        <v>151</v>
      </c>
      <c r="T482" s="6" t="str">
        <f t="shared" si="7"/>
        <v>2004M2106-3NS</v>
      </c>
    </row>
    <row r="483" spans="2:20" x14ac:dyDescent="0.35">
      <c r="B483">
        <v>2005</v>
      </c>
      <c r="C483">
        <v>2005</v>
      </c>
      <c r="D483" s="1" t="s">
        <v>51</v>
      </c>
      <c r="E483" s="1" t="s">
        <v>50</v>
      </c>
      <c r="F483" s="1" t="s">
        <v>49</v>
      </c>
      <c r="G483" s="1" t="s">
        <v>48</v>
      </c>
      <c r="H483" s="1" t="s">
        <v>153</v>
      </c>
      <c r="I483" s="1" t="s">
        <v>152</v>
      </c>
      <c r="J483">
        <v>77</v>
      </c>
      <c r="K483" t="s">
        <v>151</v>
      </c>
      <c r="L483" t="s">
        <v>151</v>
      </c>
      <c r="M483" t="s">
        <v>151</v>
      </c>
      <c r="N483" t="s">
        <v>151</v>
      </c>
      <c r="O483" t="s">
        <v>151</v>
      </c>
      <c r="P483" t="s">
        <v>151</v>
      </c>
      <c r="Q483" t="s">
        <v>151</v>
      </c>
      <c r="R483" t="s">
        <v>151</v>
      </c>
      <c r="S483" t="s">
        <v>151</v>
      </c>
      <c r="T483" s="6" t="str">
        <f t="shared" si="7"/>
        <v>2005M2106-3NS</v>
      </c>
    </row>
    <row r="484" spans="2:20" x14ac:dyDescent="0.35">
      <c r="B484">
        <v>2006</v>
      </c>
      <c r="C484">
        <v>2006</v>
      </c>
      <c r="D484" s="1" t="s">
        <v>51</v>
      </c>
      <c r="E484" s="1" t="s">
        <v>50</v>
      </c>
      <c r="F484" s="1" t="s">
        <v>49</v>
      </c>
      <c r="G484" s="1" t="s">
        <v>48</v>
      </c>
      <c r="H484" s="1" t="s">
        <v>153</v>
      </c>
      <c r="I484" s="1" t="s">
        <v>152</v>
      </c>
      <c r="J484">
        <v>56</v>
      </c>
      <c r="K484" t="s">
        <v>151</v>
      </c>
      <c r="L484" t="s">
        <v>151</v>
      </c>
      <c r="M484" t="s">
        <v>151</v>
      </c>
      <c r="N484" t="s">
        <v>151</v>
      </c>
      <c r="O484" t="s">
        <v>151</v>
      </c>
      <c r="P484" t="s">
        <v>151</v>
      </c>
      <c r="Q484" t="s">
        <v>151</v>
      </c>
      <c r="R484" t="s">
        <v>151</v>
      </c>
      <c r="S484" t="s">
        <v>151</v>
      </c>
      <c r="T484" s="6" t="str">
        <f t="shared" si="7"/>
        <v>2006M2106-3NS</v>
      </c>
    </row>
    <row r="485" spans="2:20" x14ac:dyDescent="0.35">
      <c r="B485">
        <v>2007</v>
      </c>
      <c r="C485">
        <v>2007</v>
      </c>
      <c r="D485" s="1" t="s">
        <v>51</v>
      </c>
      <c r="E485" s="1" t="s">
        <v>50</v>
      </c>
      <c r="F485" s="1" t="s">
        <v>49</v>
      </c>
      <c r="G485" s="1" t="s">
        <v>48</v>
      </c>
      <c r="H485" s="1" t="s">
        <v>153</v>
      </c>
      <c r="I485" s="1" t="s">
        <v>152</v>
      </c>
      <c r="J485">
        <v>45</v>
      </c>
      <c r="K485" t="s">
        <v>151</v>
      </c>
      <c r="L485" t="s">
        <v>151</v>
      </c>
      <c r="M485" t="s">
        <v>151</v>
      </c>
      <c r="N485" t="s">
        <v>151</v>
      </c>
      <c r="O485" t="s">
        <v>151</v>
      </c>
      <c r="P485" t="s">
        <v>151</v>
      </c>
      <c r="Q485" t="s">
        <v>151</v>
      </c>
      <c r="R485" t="s">
        <v>151</v>
      </c>
      <c r="S485" t="s">
        <v>151</v>
      </c>
      <c r="T485" s="6" t="str">
        <f t="shared" si="7"/>
        <v>2007M2106-3NS</v>
      </c>
    </row>
    <row r="486" spans="2:20" x14ac:dyDescent="0.35">
      <c r="B486">
        <v>2008</v>
      </c>
      <c r="C486">
        <v>2008</v>
      </c>
      <c r="D486" s="1" t="s">
        <v>51</v>
      </c>
      <c r="E486" s="1" t="s">
        <v>50</v>
      </c>
      <c r="F486" s="1" t="s">
        <v>49</v>
      </c>
      <c r="G486" s="1" t="s">
        <v>48</v>
      </c>
      <c r="H486" s="1" t="s">
        <v>153</v>
      </c>
      <c r="I486" s="1" t="s">
        <v>152</v>
      </c>
      <c r="J486">
        <v>68</v>
      </c>
      <c r="K486" t="s">
        <v>151</v>
      </c>
      <c r="L486" t="s">
        <v>151</v>
      </c>
      <c r="M486" t="s">
        <v>151</v>
      </c>
      <c r="N486" t="s">
        <v>151</v>
      </c>
      <c r="O486" t="s">
        <v>151</v>
      </c>
      <c r="P486" t="s">
        <v>151</v>
      </c>
      <c r="Q486" t="s">
        <v>151</v>
      </c>
      <c r="R486" t="s">
        <v>151</v>
      </c>
      <c r="S486" t="s">
        <v>151</v>
      </c>
      <c r="T486" s="6" t="str">
        <f t="shared" si="7"/>
        <v>2008M2106-3NS</v>
      </c>
    </row>
    <row r="487" spans="2:20" x14ac:dyDescent="0.35">
      <c r="B487">
        <v>2009</v>
      </c>
      <c r="C487">
        <v>2009</v>
      </c>
      <c r="D487" s="1" t="s">
        <v>51</v>
      </c>
      <c r="E487" s="1" t="s">
        <v>50</v>
      </c>
      <c r="F487" s="1" t="s">
        <v>49</v>
      </c>
      <c r="G487" s="1" t="s">
        <v>48</v>
      </c>
      <c r="H487" s="1" t="s">
        <v>153</v>
      </c>
      <c r="I487" s="1" t="s">
        <v>152</v>
      </c>
      <c r="J487">
        <v>104</v>
      </c>
      <c r="K487" t="s">
        <v>151</v>
      </c>
      <c r="L487" t="s">
        <v>151</v>
      </c>
      <c r="M487" t="s">
        <v>151</v>
      </c>
      <c r="N487" t="s">
        <v>151</v>
      </c>
      <c r="O487" t="s">
        <v>151</v>
      </c>
      <c r="P487" t="s">
        <v>151</v>
      </c>
      <c r="Q487" t="s">
        <v>151</v>
      </c>
      <c r="R487" t="s">
        <v>151</v>
      </c>
      <c r="S487" t="s">
        <v>151</v>
      </c>
      <c r="T487" s="6" t="str">
        <f t="shared" si="7"/>
        <v>2009M2106-3NS</v>
      </c>
    </row>
    <row r="488" spans="2:20" x14ac:dyDescent="0.35">
      <c r="B488">
        <v>2010</v>
      </c>
      <c r="C488">
        <v>2010</v>
      </c>
      <c r="D488" s="1" t="s">
        <v>51</v>
      </c>
      <c r="E488" s="1" t="s">
        <v>50</v>
      </c>
      <c r="F488" s="1" t="s">
        <v>49</v>
      </c>
      <c r="G488" s="1" t="s">
        <v>48</v>
      </c>
      <c r="H488" s="1" t="s">
        <v>153</v>
      </c>
      <c r="I488" s="1" t="s">
        <v>152</v>
      </c>
      <c r="J488">
        <v>95</v>
      </c>
      <c r="K488" t="s">
        <v>151</v>
      </c>
      <c r="L488" t="s">
        <v>151</v>
      </c>
      <c r="M488" t="s">
        <v>151</v>
      </c>
      <c r="N488" t="s">
        <v>151</v>
      </c>
      <c r="O488" t="s">
        <v>151</v>
      </c>
      <c r="P488" t="s">
        <v>151</v>
      </c>
      <c r="Q488" t="s">
        <v>151</v>
      </c>
      <c r="R488" t="s">
        <v>151</v>
      </c>
      <c r="S488" t="s">
        <v>151</v>
      </c>
      <c r="T488" s="6" t="str">
        <f t="shared" si="7"/>
        <v>2010M2106-3NS</v>
      </c>
    </row>
    <row r="489" spans="2:20" x14ac:dyDescent="0.35">
      <c r="B489">
        <v>2011</v>
      </c>
      <c r="C489">
        <v>2011</v>
      </c>
      <c r="D489" s="1" t="s">
        <v>51</v>
      </c>
      <c r="E489" s="1" t="s">
        <v>50</v>
      </c>
      <c r="F489" s="1" t="s">
        <v>49</v>
      </c>
      <c r="G489" s="1" t="s">
        <v>48</v>
      </c>
      <c r="H489" s="1" t="s">
        <v>153</v>
      </c>
      <c r="I489" s="1" t="s">
        <v>152</v>
      </c>
      <c r="J489">
        <v>93</v>
      </c>
      <c r="K489" t="s">
        <v>151</v>
      </c>
      <c r="L489" t="s">
        <v>151</v>
      </c>
      <c r="M489" t="s">
        <v>151</v>
      </c>
      <c r="N489" t="s">
        <v>151</v>
      </c>
      <c r="O489" t="s">
        <v>151</v>
      </c>
      <c r="P489" t="s">
        <v>151</v>
      </c>
      <c r="Q489" t="s">
        <v>151</v>
      </c>
      <c r="R489" t="s">
        <v>151</v>
      </c>
      <c r="S489" t="s">
        <v>151</v>
      </c>
      <c r="T489" s="6" t="str">
        <f t="shared" si="7"/>
        <v>2011M2106-3NS</v>
      </c>
    </row>
    <row r="490" spans="2:20" x14ac:dyDescent="0.35">
      <c r="B490">
        <v>2012</v>
      </c>
      <c r="C490">
        <v>2012</v>
      </c>
      <c r="D490" s="1" t="s">
        <v>51</v>
      </c>
      <c r="E490" s="1" t="s">
        <v>50</v>
      </c>
      <c r="F490" s="1" t="s">
        <v>49</v>
      </c>
      <c r="G490" s="1" t="s">
        <v>48</v>
      </c>
      <c r="H490" s="1" t="s">
        <v>153</v>
      </c>
      <c r="I490" s="1" t="s">
        <v>152</v>
      </c>
      <c r="J490">
        <v>110</v>
      </c>
      <c r="K490" t="s">
        <v>151</v>
      </c>
      <c r="L490" t="s">
        <v>151</v>
      </c>
      <c r="M490" t="s">
        <v>151</v>
      </c>
      <c r="N490" t="s">
        <v>151</v>
      </c>
      <c r="O490" t="s">
        <v>151</v>
      </c>
      <c r="P490" t="s">
        <v>151</v>
      </c>
      <c r="Q490" t="s">
        <v>151</v>
      </c>
      <c r="R490" t="s">
        <v>151</v>
      </c>
      <c r="S490" t="s">
        <v>151</v>
      </c>
      <c r="T490" s="6" t="str">
        <f t="shared" si="7"/>
        <v>2012M2106-3NS</v>
      </c>
    </row>
    <row r="491" spans="2:20" x14ac:dyDescent="0.35">
      <c r="B491">
        <v>2013</v>
      </c>
      <c r="C491">
        <v>2013</v>
      </c>
      <c r="D491" s="1" t="s">
        <v>51</v>
      </c>
      <c r="E491" s="1" t="s">
        <v>50</v>
      </c>
      <c r="F491" s="1" t="s">
        <v>49</v>
      </c>
      <c r="G491" s="1" t="s">
        <v>48</v>
      </c>
      <c r="H491" s="1" t="s">
        <v>153</v>
      </c>
      <c r="I491" s="1" t="s">
        <v>152</v>
      </c>
      <c r="J491">
        <v>118</v>
      </c>
      <c r="K491" t="s">
        <v>151</v>
      </c>
      <c r="L491" t="s">
        <v>151</v>
      </c>
      <c r="M491" t="s">
        <v>151</v>
      </c>
      <c r="N491" t="s">
        <v>151</v>
      </c>
      <c r="O491" t="s">
        <v>151</v>
      </c>
      <c r="P491" t="s">
        <v>151</v>
      </c>
      <c r="Q491" t="s">
        <v>151</v>
      </c>
      <c r="R491" t="s">
        <v>151</v>
      </c>
      <c r="S491" t="s">
        <v>151</v>
      </c>
      <c r="T491" s="6" t="str">
        <f t="shared" si="7"/>
        <v>2013M2106-3NS</v>
      </c>
    </row>
    <row r="492" spans="2:20" x14ac:dyDescent="0.35">
      <c r="B492">
        <v>2014</v>
      </c>
      <c r="C492">
        <v>2014</v>
      </c>
      <c r="D492" s="1" t="s">
        <v>51</v>
      </c>
      <c r="E492" s="1" t="s">
        <v>50</v>
      </c>
      <c r="F492" s="1" t="s">
        <v>49</v>
      </c>
      <c r="G492" s="1" t="s">
        <v>48</v>
      </c>
      <c r="H492" s="1" t="s">
        <v>153</v>
      </c>
      <c r="I492" s="1" t="s">
        <v>152</v>
      </c>
      <c r="J492">
        <v>116</v>
      </c>
      <c r="K492" t="s">
        <v>151</v>
      </c>
      <c r="L492" t="s">
        <v>151</v>
      </c>
      <c r="M492" t="s">
        <v>151</v>
      </c>
      <c r="N492" t="s">
        <v>151</v>
      </c>
      <c r="O492" t="s">
        <v>151</v>
      </c>
      <c r="P492" t="s">
        <v>151</v>
      </c>
      <c r="Q492" t="s">
        <v>151</v>
      </c>
      <c r="R492" t="s">
        <v>151</v>
      </c>
      <c r="S492" t="s">
        <v>151</v>
      </c>
      <c r="T492" s="6" t="str">
        <f t="shared" si="7"/>
        <v>2014M2106-3NS</v>
      </c>
    </row>
    <row r="493" spans="2:20" x14ac:dyDescent="0.35">
      <c r="B493">
        <v>2015</v>
      </c>
      <c r="C493">
        <v>2015</v>
      </c>
      <c r="D493" s="1" t="s">
        <v>51</v>
      </c>
      <c r="E493" s="1" t="s">
        <v>50</v>
      </c>
      <c r="F493" s="1" t="s">
        <v>49</v>
      </c>
      <c r="G493" s="1" t="s">
        <v>48</v>
      </c>
      <c r="H493" s="1" t="s">
        <v>153</v>
      </c>
      <c r="I493" s="1" t="s">
        <v>152</v>
      </c>
      <c r="J493">
        <v>135</v>
      </c>
      <c r="K493" t="s">
        <v>151</v>
      </c>
      <c r="L493" t="s">
        <v>151</v>
      </c>
      <c r="M493" t="s">
        <v>151</v>
      </c>
      <c r="N493" t="s">
        <v>151</v>
      </c>
      <c r="O493" t="s">
        <v>151</v>
      </c>
      <c r="P493" t="s">
        <v>151</v>
      </c>
      <c r="Q493" t="s">
        <v>151</v>
      </c>
      <c r="R493" t="s">
        <v>151</v>
      </c>
      <c r="S493" t="s">
        <v>151</v>
      </c>
      <c r="T493" s="6" t="str">
        <f t="shared" si="7"/>
        <v>2015M2106-3NS</v>
      </c>
    </row>
    <row r="494" spans="2:20" x14ac:dyDescent="0.35">
      <c r="B494">
        <v>2016</v>
      </c>
      <c r="C494">
        <v>2016</v>
      </c>
      <c r="D494" s="1" t="s">
        <v>51</v>
      </c>
      <c r="E494" s="1" t="s">
        <v>50</v>
      </c>
      <c r="F494" s="1" t="s">
        <v>49</v>
      </c>
      <c r="G494" s="1" t="s">
        <v>48</v>
      </c>
      <c r="H494" s="1" t="s">
        <v>153</v>
      </c>
      <c r="I494" s="1" t="s">
        <v>152</v>
      </c>
      <c r="J494">
        <v>101</v>
      </c>
      <c r="K494" t="s">
        <v>151</v>
      </c>
      <c r="L494" t="s">
        <v>151</v>
      </c>
      <c r="M494" t="s">
        <v>151</v>
      </c>
      <c r="N494" t="s">
        <v>151</v>
      </c>
      <c r="O494" t="s">
        <v>151</v>
      </c>
      <c r="P494" t="s">
        <v>151</v>
      </c>
      <c r="Q494" t="s">
        <v>151</v>
      </c>
      <c r="R494" t="s">
        <v>151</v>
      </c>
      <c r="S494" t="s">
        <v>151</v>
      </c>
      <c r="T494" s="6" t="str">
        <f t="shared" si="7"/>
        <v>2016M2106-3NS</v>
      </c>
    </row>
    <row r="495" spans="2:20" x14ac:dyDescent="0.35">
      <c r="B495">
        <v>2017</v>
      </c>
      <c r="C495">
        <v>2017</v>
      </c>
      <c r="D495" s="1" t="s">
        <v>51</v>
      </c>
      <c r="E495" s="1" t="s">
        <v>50</v>
      </c>
      <c r="F495" s="1" t="s">
        <v>49</v>
      </c>
      <c r="G495" s="1" t="s">
        <v>48</v>
      </c>
      <c r="H495" s="1" t="s">
        <v>153</v>
      </c>
      <c r="I495" s="1" t="s">
        <v>152</v>
      </c>
      <c r="J495">
        <v>118</v>
      </c>
      <c r="K495" t="s">
        <v>151</v>
      </c>
      <c r="L495" t="s">
        <v>151</v>
      </c>
      <c r="M495" t="s">
        <v>151</v>
      </c>
      <c r="N495" t="s">
        <v>151</v>
      </c>
      <c r="O495" t="s">
        <v>151</v>
      </c>
      <c r="P495" t="s">
        <v>151</v>
      </c>
      <c r="Q495" t="s">
        <v>151</v>
      </c>
      <c r="R495" t="s">
        <v>151</v>
      </c>
      <c r="S495" t="s">
        <v>151</v>
      </c>
      <c r="T495" s="6" t="str">
        <f t="shared" si="7"/>
        <v>2017M2106-3NS</v>
      </c>
    </row>
    <row r="496" spans="2:20" x14ac:dyDescent="0.35">
      <c r="B496">
        <v>2018</v>
      </c>
      <c r="C496">
        <v>2018</v>
      </c>
      <c r="D496" s="1" t="s">
        <v>51</v>
      </c>
      <c r="E496" s="1" t="s">
        <v>50</v>
      </c>
      <c r="F496" s="1" t="s">
        <v>49</v>
      </c>
      <c r="G496" s="1" t="s">
        <v>48</v>
      </c>
      <c r="H496" s="1" t="s">
        <v>153</v>
      </c>
      <c r="I496" s="1" t="s">
        <v>152</v>
      </c>
      <c r="J496">
        <v>96</v>
      </c>
      <c r="K496" t="s">
        <v>151</v>
      </c>
      <c r="L496" t="s">
        <v>151</v>
      </c>
      <c r="M496" t="s">
        <v>151</v>
      </c>
      <c r="N496" t="s">
        <v>151</v>
      </c>
      <c r="O496" t="s">
        <v>151</v>
      </c>
      <c r="P496" t="s">
        <v>151</v>
      </c>
      <c r="Q496" t="s">
        <v>151</v>
      </c>
      <c r="R496" t="s">
        <v>151</v>
      </c>
      <c r="S496" t="s">
        <v>151</v>
      </c>
      <c r="T496" s="6" t="str">
        <f t="shared" si="7"/>
        <v>2018M2106-3NS</v>
      </c>
    </row>
    <row r="497" spans="1:20" x14ac:dyDescent="0.35">
      <c r="B497">
        <v>2019</v>
      </c>
      <c r="C497">
        <v>2019</v>
      </c>
      <c r="D497" s="1" t="s">
        <v>51</v>
      </c>
      <c r="E497" s="1" t="s">
        <v>50</v>
      </c>
      <c r="F497" s="1" t="s">
        <v>49</v>
      </c>
      <c r="G497" s="1" t="s">
        <v>48</v>
      </c>
      <c r="H497" s="1" t="s">
        <v>153</v>
      </c>
      <c r="I497" s="1" t="s">
        <v>152</v>
      </c>
      <c r="J497">
        <v>99</v>
      </c>
      <c r="K497" t="s">
        <v>151</v>
      </c>
      <c r="L497" t="s">
        <v>151</v>
      </c>
      <c r="M497" t="s">
        <v>151</v>
      </c>
      <c r="N497" t="s">
        <v>151</v>
      </c>
      <c r="O497" t="s">
        <v>151</v>
      </c>
      <c r="P497" t="s">
        <v>151</v>
      </c>
      <c r="Q497" t="s">
        <v>151</v>
      </c>
      <c r="R497" t="s">
        <v>151</v>
      </c>
      <c r="S497" t="s">
        <v>151</v>
      </c>
      <c r="T497" s="6" t="str">
        <f t="shared" si="7"/>
        <v>2019M2106-3NS</v>
      </c>
    </row>
    <row r="498" spans="1:20" x14ac:dyDescent="0.35">
      <c r="B498">
        <v>2020</v>
      </c>
      <c r="C498">
        <v>2020</v>
      </c>
      <c r="D498" s="1" t="s">
        <v>51</v>
      </c>
      <c r="E498" s="1" t="s">
        <v>50</v>
      </c>
      <c r="F498" s="1" t="s">
        <v>49</v>
      </c>
      <c r="G498" s="1" t="s">
        <v>48</v>
      </c>
      <c r="H498" s="1" t="s">
        <v>153</v>
      </c>
      <c r="I498" s="1" t="s">
        <v>152</v>
      </c>
      <c r="J498">
        <v>75</v>
      </c>
      <c r="K498" t="s">
        <v>151</v>
      </c>
      <c r="L498" t="s">
        <v>151</v>
      </c>
      <c r="M498" t="s">
        <v>151</v>
      </c>
      <c r="N498" t="s">
        <v>151</v>
      </c>
      <c r="O498" t="s">
        <v>151</v>
      </c>
      <c r="P498" t="s">
        <v>151</v>
      </c>
      <c r="Q498" t="s">
        <v>151</v>
      </c>
      <c r="R498" t="s">
        <v>151</v>
      </c>
      <c r="S498" t="s">
        <v>151</v>
      </c>
      <c r="T498" s="6" t="str">
        <f t="shared" si="7"/>
        <v>2020M2106-3NS</v>
      </c>
    </row>
    <row r="499" spans="1:20" x14ac:dyDescent="0.35">
      <c r="A499" s="1" t="s">
        <v>14</v>
      </c>
      <c r="T499" t="str">
        <f t="shared" si="7"/>
        <v/>
      </c>
    </row>
    <row r="500" spans="1:20" x14ac:dyDescent="0.35">
      <c r="A500" s="1" t="s">
        <v>128</v>
      </c>
      <c r="T500" t="str">
        <f t="shared" si="7"/>
        <v/>
      </c>
    </row>
    <row r="501" spans="1:20" x14ac:dyDescent="0.35">
      <c r="A501" s="1" t="s">
        <v>16</v>
      </c>
      <c r="T501" t="str">
        <f t="shared" si="7"/>
        <v/>
      </c>
    </row>
    <row r="502" spans="1:20" x14ac:dyDescent="0.35">
      <c r="A502" s="1" t="s">
        <v>127</v>
      </c>
      <c r="T502" t="str">
        <f t="shared" si="7"/>
        <v/>
      </c>
    </row>
    <row r="503" spans="1:20" x14ac:dyDescent="0.35">
      <c r="A503" s="1" t="s">
        <v>150</v>
      </c>
      <c r="T503" t="str">
        <f t="shared" si="7"/>
        <v/>
      </c>
    </row>
    <row r="504" spans="1:20" x14ac:dyDescent="0.35">
      <c r="A504" s="1" t="s">
        <v>46</v>
      </c>
      <c r="T504" t="str">
        <f t="shared" si="7"/>
        <v/>
      </c>
    </row>
    <row r="505" spans="1:20" x14ac:dyDescent="0.35">
      <c r="A505" s="1" t="s">
        <v>20</v>
      </c>
      <c r="T505" t="str">
        <f t="shared" si="7"/>
        <v/>
      </c>
    </row>
    <row r="506" spans="1:20" x14ac:dyDescent="0.35">
      <c r="A506" s="1" t="s">
        <v>21</v>
      </c>
      <c r="T506" t="str">
        <f t="shared" si="7"/>
        <v/>
      </c>
    </row>
    <row r="507" spans="1:20" x14ac:dyDescent="0.35">
      <c r="A507" s="1" t="s">
        <v>22</v>
      </c>
      <c r="T507" t="str">
        <f t="shared" si="7"/>
        <v/>
      </c>
    </row>
    <row r="508" spans="1:20" x14ac:dyDescent="0.35">
      <c r="A508" s="1" t="s">
        <v>23</v>
      </c>
      <c r="T508" t="str">
        <f t="shared" si="7"/>
        <v/>
      </c>
    </row>
    <row r="509" spans="1:20" x14ac:dyDescent="0.35">
      <c r="A509" s="1" t="s">
        <v>126</v>
      </c>
      <c r="T509" t="str">
        <f t="shared" si="7"/>
        <v/>
      </c>
    </row>
    <row r="510" spans="1:20" x14ac:dyDescent="0.35">
      <c r="A510" s="1" t="s">
        <v>14</v>
      </c>
      <c r="T510" t="str">
        <f t="shared" si="7"/>
        <v/>
      </c>
    </row>
    <row r="511" spans="1:20" x14ac:dyDescent="0.35">
      <c r="A511" s="1" t="s">
        <v>125</v>
      </c>
      <c r="T511" t="str">
        <f t="shared" si="7"/>
        <v/>
      </c>
    </row>
    <row r="512" spans="1:20" x14ac:dyDescent="0.35">
      <c r="A512" s="1" t="s">
        <v>14</v>
      </c>
      <c r="T512" t="str">
        <f t="shared" si="7"/>
        <v/>
      </c>
    </row>
    <row r="513" spans="1:20" x14ac:dyDescent="0.35">
      <c r="A513" s="1" t="s">
        <v>149</v>
      </c>
      <c r="T513" t="str">
        <f t="shared" si="7"/>
        <v/>
      </c>
    </row>
    <row r="514" spans="1:20" x14ac:dyDescent="0.35">
      <c r="A514" s="1" t="s">
        <v>14</v>
      </c>
      <c r="T514" t="str">
        <f t="shared" si="7"/>
        <v/>
      </c>
    </row>
    <row r="515" spans="1:20" x14ac:dyDescent="0.35">
      <c r="A515" s="1" t="s">
        <v>123</v>
      </c>
      <c r="T515" t="str">
        <f t="shared" ref="T515:T576" si="8">C515&amp;E515&amp;G515&amp;I515</f>
        <v/>
      </c>
    </row>
    <row r="516" spans="1:20" x14ac:dyDescent="0.35">
      <c r="A516" s="1" t="s">
        <v>122</v>
      </c>
      <c r="T516" t="str">
        <f t="shared" si="8"/>
        <v/>
      </c>
    </row>
    <row r="517" spans="1:20" x14ac:dyDescent="0.35">
      <c r="A517" s="1" t="s">
        <v>121</v>
      </c>
      <c r="T517" t="str">
        <f t="shared" si="8"/>
        <v/>
      </c>
    </row>
    <row r="518" spans="1:20" x14ac:dyDescent="0.35">
      <c r="A518" s="1" t="s">
        <v>148</v>
      </c>
      <c r="T518" t="str">
        <f t="shared" si="8"/>
        <v/>
      </c>
    </row>
    <row r="519" spans="1:20" x14ac:dyDescent="0.35">
      <c r="A519" s="1" t="s">
        <v>14</v>
      </c>
      <c r="T519" t="str">
        <f t="shared" si="8"/>
        <v/>
      </c>
    </row>
    <row r="520" spans="1:20" x14ac:dyDescent="0.35">
      <c r="A520" s="1" t="s">
        <v>147</v>
      </c>
      <c r="T520" t="str">
        <f t="shared" si="8"/>
        <v/>
      </c>
    </row>
    <row r="521" spans="1:20" x14ac:dyDescent="0.35">
      <c r="A521" s="1" t="s">
        <v>146</v>
      </c>
      <c r="T521" t="str">
        <f t="shared" si="8"/>
        <v/>
      </c>
    </row>
    <row r="522" spans="1:20" x14ac:dyDescent="0.35">
      <c r="A522" s="1" t="s">
        <v>14</v>
      </c>
      <c r="T522" t="str">
        <f t="shared" si="8"/>
        <v/>
      </c>
    </row>
    <row r="523" spans="1:20" x14ac:dyDescent="0.35">
      <c r="A523" s="1" t="s">
        <v>29</v>
      </c>
      <c r="T523" t="str">
        <f t="shared" si="8"/>
        <v/>
      </c>
    </row>
    <row r="524" spans="1:20" x14ac:dyDescent="0.35">
      <c r="A524" s="1" t="s">
        <v>119</v>
      </c>
      <c r="T524" t="str">
        <f t="shared" si="8"/>
        <v/>
      </c>
    </row>
    <row r="525" spans="1:20" x14ac:dyDescent="0.35">
      <c r="A525" s="1" t="s">
        <v>118</v>
      </c>
      <c r="T525" t="str">
        <f t="shared" si="8"/>
        <v/>
      </c>
    </row>
    <row r="526" spans="1:20" x14ac:dyDescent="0.35">
      <c r="A526" s="1" t="s">
        <v>117</v>
      </c>
      <c r="T526" t="str">
        <f t="shared" si="8"/>
        <v/>
      </c>
    </row>
    <row r="527" spans="1:20" x14ac:dyDescent="0.35">
      <c r="A527" s="1" t="s">
        <v>116</v>
      </c>
      <c r="T527" t="str">
        <f t="shared" si="8"/>
        <v/>
      </c>
    </row>
    <row r="528" spans="1:20" x14ac:dyDescent="0.35">
      <c r="A528" s="1" t="s">
        <v>115</v>
      </c>
      <c r="T528" t="str">
        <f t="shared" si="8"/>
        <v/>
      </c>
    </row>
    <row r="529" spans="1:20" x14ac:dyDescent="0.35">
      <c r="A529" s="1" t="s">
        <v>114</v>
      </c>
      <c r="T529" t="str">
        <f t="shared" si="8"/>
        <v/>
      </c>
    </row>
    <row r="530" spans="1:20" x14ac:dyDescent="0.35">
      <c r="A530" s="1" t="s">
        <v>113</v>
      </c>
      <c r="T530" t="str">
        <f t="shared" si="8"/>
        <v/>
      </c>
    </row>
    <row r="531" spans="1:20" x14ac:dyDescent="0.35">
      <c r="A531" s="1" t="s">
        <v>112</v>
      </c>
      <c r="T531" t="str">
        <f t="shared" si="8"/>
        <v/>
      </c>
    </row>
    <row r="532" spans="1:20" x14ac:dyDescent="0.35">
      <c r="A532" s="1" t="s">
        <v>111</v>
      </c>
      <c r="T532" t="str">
        <f t="shared" si="8"/>
        <v/>
      </c>
    </row>
    <row r="533" spans="1:20" x14ac:dyDescent="0.35">
      <c r="A533" s="1" t="s">
        <v>110</v>
      </c>
      <c r="T533" t="str">
        <f t="shared" si="8"/>
        <v/>
      </c>
    </row>
    <row r="534" spans="1:20" x14ac:dyDescent="0.35">
      <c r="A534" s="1" t="s">
        <v>109</v>
      </c>
      <c r="T534" t="str">
        <f t="shared" si="8"/>
        <v/>
      </c>
    </row>
    <row r="535" spans="1:20" x14ac:dyDescent="0.35">
      <c r="A535" s="1" t="s">
        <v>108</v>
      </c>
      <c r="T535" t="str">
        <f t="shared" si="8"/>
        <v/>
      </c>
    </row>
    <row r="536" spans="1:20" x14ac:dyDescent="0.35">
      <c r="A536" s="1" t="s">
        <v>145</v>
      </c>
      <c r="T536" t="str">
        <f t="shared" si="8"/>
        <v/>
      </c>
    </row>
    <row r="537" spans="1:20" x14ac:dyDescent="0.35">
      <c r="A537" s="1" t="s">
        <v>144</v>
      </c>
      <c r="T537" t="str">
        <f t="shared" si="8"/>
        <v/>
      </c>
    </row>
    <row r="538" spans="1:20" x14ac:dyDescent="0.35">
      <c r="A538" s="1" t="s">
        <v>143</v>
      </c>
      <c r="T538" t="str">
        <f t="shared" si="8"/>
        <v/>
      </c>
    </row>
    <row r="539" spans="1:20" x14ac:dyDescent="0.35">
      <c r="A539" s="1" t="s">
        <v>106</v>
      </c>
      <c r="T539" t="str">
        <f t="shared" si="8"/>
        <v/>
      </c>
    </row>
    <row r="540" spans="1:20" x14ac:dyDescent="0.35">
      <c r="A540" s="1" t="s">
        <v>142</v>
      </c>
      <c r="T540" t="str">
        <f t="shared" si="8"/>
        <v/>
      </c>
    </row>
    <row r="541" spans="1:20" x14ac:dyDescent="0.35">
      <c r="A541" s="1" t="s">
        <v>104</v>
      </c>
      <c r="T541" t="str">
        <f t="shared" si="8"/>
        <v/>
      </c>
    </row>
    <row r="542" spans="1:20" x14ac:dyDescent="0.35">
      <c r="A542" s="1" t="s">
        <v>141</v>
      </c>
      <c r="T542" t="str">
        <f t="shared" si="8"/>
        <v/>
      </c>
    </row>
    <row r="543" spans="1:20" x14ac:dyDescent="0.35">
      <c r="A543" s="1" t="s">
        <v>140</v>
      </c>
      <c r="T543" t="str">
        <f t="shared" si="8"/>
        <v/>
      </c>
    </row>
    <row r="544" spans="1:20" x14ac:dyDescent="0.35">
      <c r="A544" s="1" t="s">
        <v>139</v>
      </c>
      <c r="T544" t="str">
        <f t="shared" si="8"/>
        <v/>
      </c>
    </row>
    <row r="545" spans="1:20" x14ac:dyDescent="0.35">
      <c r="A545" s="1" t="s">
        <v>138</v>
      </c>
      <c r="T545" t="str">
        <f t="shared" si="8"/>
        <v/>
      </c>
    </row>
    <row r="546" spans="1:20" x14ac:dyDescent="0.35">
      <c r="A546" s="1" t="s">
        <v>137</v>
      </c>
      <c r="T546" t="str">
        <f t="shared" si="8"/>
        <v/>
      </c>
    </row>
    <row r="547" spans="1:20" x14ac:dyDescent="0.35">
      <c r="A547" s="1" t="s">
        <v>136</v>
      </c>
      <c r="T547" t="str">
        <f t="shared" si="8"/>
        <v/>
      </c>
    </row>
    <row r="548" spans="1:20" x14ac:dyDescent="0.35">
      <c r="A548" s="1" t="s">
        <v>135</v>
      </c>
      <c r="T548" t="str">
        <f t="shared" si="8"/>
        <v/>
      </c>
    </row>
    <row r="549" spans="1:20" x14ac:dyDescent="0.35">
      <c r="A549" s="1" t="s">
        <v>134</v>
      </c>
      <c r="T549" t="str">
        <f t="shared" si="8"/>
        <v/>
      </c>
    </row>
    <row r="550" spans="1:20" x14ac:dyDescent="0.35">
      <c r="A550" s="1" t="s">
        <v>133</v>
      </c>
      <c r="T550" t="str">
        <f t="shared" si="8"/>
        <v/>
      </c>
    </row>
    <row r="551" spans="1:20" x14ac:dyDescent="0.35">
      <c r="A551" s="1" t="s">
        <v>132</v>
      </c>
      <c r="T551" t="str">
        <f t="shared" si="8"/>
        <v/>
      </c>
    </row>
    <row r="552" spans="1:20" x14ac:dyDescent="0.35">
      <c r="A552" s="1" t="s">
        <v>101</v>
      </c>
      <c r="T552" t="str">
        <f t="shared" si="8"/>
        <v/>
      </c>
    </row>
    <row r="553" spans="1:20" x14ac:dyDescent="0.35">
      <c r="A553" s="1" t="s">
        <v>131</v>
      </c>
      <c r="T553" t="str">
        <f t="shared" si="8"/>
        <v/>
      </c>
    </row>
    <row r="554" spans="1:20" x14ac:dyDescent="0.35">
      <c r="A554" s="1" t="s">
        <v>99</v>
      </c>
      <c r="T554" t="str">
        <f t="shared" si="8"/>
        <v/>
      </c>
    </row>
    <row r="555" spans="1:20" x14ac:dyDescent="0.35">
      <c r="A555" s="1" t="s">
        <v>130</v>
      </c>
      <c r="T555" t="str">
        <f t="shared" si="8"/>
        <v/>
      </c>
    </row>
    <row r="556" spans="1:20" x14ac:dyDescent="0.35">
      <c r="A556" s="1" t="s">
        <v>97</v>
      </c>
      <c r="T556" t="str">
        <f t="shared" si="8"/>
        <v/>
      </c>
    </row>
    <row r="557" spans="1:20" x14ac:dyDescent="0.35">
      <c r="A557" s="1" t="s">
        <v>96</v>
      </c>
      <c r="T557" t="str">
        <f t="shared" si="8"/>
        <v/>
      </c>
    </row>
    <row r="558" spans="1:20" x14ac:dyDescent="0.35">
      <c r="A558" s="1" t="s">
        <v>95</v>
      </c>
      <c r="T558" t="str">
        <f t="shared" si="8"/>
        <v/>
      </c>
    </row>
    <row r="559" spans="1:20" x14ac:dyDescent="0.35">
      <c r="A559" s="1" t="s">
        <v>94</v>
      </c>
      <c r="T559" t="str">
        <f t="shared" si="8"/>
        <v/>
      </c>
    </row>
    <row r="560" spans="1:20" x14ac:dyDescent="0.35">
      <c r="A560" s="1" t="s">
        <v>93</v>
      </c>
      <c r="T560" t="str">
        <f t="shared" si="8"/>
        <v/>
      </c>
    </row>
    <row r="561" spans="1:20" x14ac:dyDescent="0.35">
      <c r="A561" s="1" t="s">
        <v>92</v>
      </c>
      <c r="T561" t="str">
        <f t="shared" si="8"/>
        <v/>
      </c>
    </row>
    <row r="562" spans="1:20" x14ac:dyDescent="0.35">
      <c r="A562" s="1" t="s">
        <v>91</v>
      </c>
      <c r="T562" t="str">
        <f t="shared" si="8"/>
        <v/>
      </c>
    </row>
    <row r="563" spans="1:20" x14ac:dyDescent="0.35">
      <c r="A563" s="1" t="s">
        <v>90</v>
      </c>
      <c r="T563" t="str">
        <f t="shared" si="8"/>
        <v/>
      </c>
    </row>
    <row r="564" spans="1:20" x14ac:dyDescent="0.35">
      <c r="A564" s="1" t="s">
        <v>89</v>
      </c>
      <c r="T564" t="str">
        <f t="shared" si="8"/>
        <v/>
      </c>
    </row>
    <row r="565" spans="1:20" x14ac:dyDescent="0.35">
      <c r="A565" s="1" t="s">
        <v>88</v>
      </c>
      <c r="T565" t="str">
        <f t="shared" si="8"/>
        <v/>
      </c>
    </row>
    <row r="566" spans="1:20" x14ac:dyDescent="0.35">
      <c r="A566" s="1" t="s">
        <v>87</v>
      </c>
      <c r="T566" t="str">
        <f t="shared" si="8"/>
        <v/>
      </c>
    </row>
    <row r="567" spans="1:20" x14ac:dyDescent="0.35">
      <c r="A567" s="1" t="s">
        <v>86</v>
      </c>
      <c r="T567" t="str">
        <f t="shared" si="8"/>
        <v/>
      </c>
    </row>
    <row r="568" spans="1:20" x14ac:dyDescent="0.35">
      <c r="A568" s="1" t="s">
        <v>85</v>
      </c>
      <c r="T568" t="str">
        <f t="shared" si="8"/>
        <v/>
      </c>
    </row>
    <row r="569" spans="1:20" x14ac:dyDescent="0.35">
      <c r="A569" s="1" t="s">
        <v>84</v>
      </c>
      <c r="T569" t="str">
        <f t="shared" si="8"/>
        <v/>
      </c>
    </row>
    <row r="570" spans="1:20" x14ac:dyDescent="0.35">
      <c r="A570" s="1" t="s">
        <v>83</v>
      </c>
      <c r="T570" t="str">
        <f t="shared" si="8"/>
        <v/>
      </c>
    </row>
    <row r="571" spans="1:20" x14ac:dyDescent="0.35">
      <c r="A571" s="1" t="s">
        <v>82</v>
      </c>
      <c r="T571" t="str">
        <f t="shared" si="8"/>
        <v/>
      </c>
    </row>
    <row r="572" spans="1:20" x14ac:dyDescent="0.35">
      <c r="A572" s="1" t="s">
        <v>81</v>
      </c>
      <c r="T572" t="str">
        <f t="shared" si="8"/>
        <v/>
      </c>
    </row>
    <row r="573" spans="1:20" x14ac:dyDescent="0.35">
      <c r="A573" s="1" t="s">
        <v>80</v>
      </c>
      <c r="T573" t="str">
        <f t="shared" si="8"/>
        <v/>
      </c>
    </row>
    <row r="574" spans="1:20" x14ac:dyDescent="0.35">
      <c r="A574" s="1" t="s">
        <v>79</v>
      </c>
      <c r="T574" t="str">
        <f t="shared" si="8"/>
        <v/>
      </c>
    </row>
    <row r="575" spans="1:20" x14ac:dyDescent="0.35">
      <c r="A575" s="1" t="s">
        <v>129</v>
      </c>
      <c r="T575" t="str">
        <f t="shared" si="8"/>
        <v/>
      </c>
    </row>
    <row r="576" spans="1:20" x14ac:dyDescent="0.35">
      <c r="A576" s="1" t="s">
        <v>77</v>
      </c>
      <c r="T576" t="str">
        <f t="shared" si="8"/>
        <v/>
      </c>
    </row>
  </sheetData>
  <autoFilter ref="A1:S576" xr:uid="{00000000-0009-0000-0000-000005000000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A4C00-790B-400B-BBF3-2D8AB65182C1}">
  <dimension ref="A1:S172"/>
  <sheetViews>
    <sheetView topLeftCell="B82" workbookViewId="0">
      <selection activeCell="F77" sqref="F77"/>
    </sheetView>
  </sheetViews>
  <sheetFormatPr defaultRowHeight="14.5" x14ac:dyDescent="0.35"/>
  <cols>
    <col min="6" max="6" width="33.90625" bestFit="1" customWidth="1"/>
    <col min="8" max="8" width="18.54296875" bestFit="1" customWidth="1"/>
    <col min="16" max="16" width="8.7265625" style="6"/>
  </cols>
  <sheetData>
    <row r="1" spans="1:19" x14ac:dyDescent="0.35">
      <c r="A1" t="s">
        <v>0</v>
      </c>
      <c r="B1" t="s">
        <v>1</v>
      </c>
      <c r="C1" t="s">
        <v>2</v>
      </c>
      <c r="D1" t="s">
        <v>61</v>
      </c>
      <c r="E1" t="s">
        <v>60</v>
      </c>
      <c r="F1" t="s">
        <v>245</v>
      </c>
      <c r="G1" t="s">
        <v>244</v>
      </c>
      <c r="H1" t="s">
        <v>164</v>
      </c>
      <c r="I1" t="s">
        <v>163</v>
      </c>
      <c r="J1" t="s">
        <v>3</v>
      </c>
      <c r="K1" t="s">
        <v>4</v>
      </c>
      <c r="L1" t="s">
        <v>5</v>
      </c>
      <c r="M1" t="s">
        <v>6</v>
      </c>
      <c r="N1" t="s">
        <v>7</v>
      </c>
      <c r="O1" t="s">
        <v>8</v>
      </c>
      <c r="P1" s="6" t="s">
        <v>9</v>
      </c>
      <c r="Q1" t="s">
        <v>10</v>
      </c>
      <c r="R1" t="s">
        <v>11</v>
      </c>
      <c r="S1" t="s">
        <v>12</v>
      </c>
    </row>
    <row r="2" spans="1:19" x14ac:dyDescent="0.35">
      <c r="B2">
        <v>2018</v>
      </c>
      <c r="C2">
        <v>2018</v>
      </c>
      <c r="D2" t="s">
        <v>57</v>
      </c>
      <c r="E2" t="s">
        <v>56</v>
      </c>
      <c r="F2" t="s">
        <v>161</v>
      </c>
      <c r="G2" t="s">
        <v>160</v>
      </c>
      <c r="H2" t="s">
        <v>157</v>
      </c>
      <c r="I2" t="s">
        <v>156</v>
      </c>
      <c r="J2">
        <v>11</v>
      </c>
      <c r="K2">
        <v>830555</v>
      </c>
      <c r="L2" t="s">
        <v>162</v>
      </c>
      <c r="M2">
        <v>0.7</v>
      </c>
      <c r="N2">
        <v>2.4</v>
      </c>
      <c r="O2">
        <v>0.4</v>
      </c>
      <c r="P2" s="6" t="s">
        <v>162</v>
      </c>
      <c r="Q2">
        <v>0.6</v>
      </c>
      <c r="R2">
        <v>2.1</v>
      </c>
      <c r="S2">
        <v>0.4</v>
      </c>
    </row>
    <row r="3" spans="1:19" x14ac:dyDescent="0.35">
      <c r="B3">
        <v>2018</v>
      </c>
      <c r="C3">
        <v>2018</v>
      </c>
      <c r="D3" t="s">
        <v>57</v>
      </c>
      <c r="E3" t="s">
        <v>56</v>
      </c>
      <c r="F3" t="s">
        <v>161</v>
      </c>
      <c r="G3" t="s">
        <v>160</v>
      </c>
      <c r="H3" t="s">
        <v>155</v>
      </c>
      <c r="I3" t="s">
        <v>154</v>
      </c>
      <c r="J3">
        <v>136</v>
      </c>
      <c r="K3">
        <v>1227668</v>
      </c>
      <c r="L3">
        <v>11.1</v>
      </c>
      <c r="M3">
        <v>9.1999999999999993</v>
      </c>
      <c r="N3">
        <v>12.9</v>
      </c>
      <c r="O3">
        <v>0.9</v>
      </c>
      <c r="P3" s="6">
        <v>11.1</v>
      </c>
      <c r="Q3">
        <v>9.1999999999999993</v>
      </c>
      <c r="R3">
        <v>13</v>
      </c>
      <c r="S3">
        <v>1</v>
      </c>
    </row>
    <row r="4" spans="1:19" x14ac:dyDescent="0.35">
      <c r="B4">
        <v>2018</v>
      </c>
      <c r="C4">
        <v>2018</v>
      </c>
      <c r="D4" t="s">
        <v>57</v>
      </c>
      <c r="E4" t="s">
        <v>56</v>
      </c>
      <c r="F4" t="s">
        <v>241</v>
      </c>
      <c r="G4" t="s">
        <v>240</v>
      </c>
      <c r="H4" t="s">
        <v>155</v>
      </c>
      <c r="I4" t="s">
        <v>154</v>
      </c>
      <c r="J4">
        <v>394</v>
      </c>
      <c r="K4">
        <v>9809751</v>
      </c>
      <c r="L4">
        <v>4</v>
      </c>
      <c r="M4">
        <v>3.6</v>
      </c>
      <c r="N4">
        <v>4.4000000000000004</v>
      </c>
      <c r="O4">
        <v>0.2</v>
      </c>
      <c r="P4" s="6">
        <v>3.8</v>
      </c>
      <c r="Q4">
        <v>3.4</v>
      </c>
      <c r="R4">
        <v>4.2</v>
      </c>
      <c r="S4">
        <v>0.2</v>
      </c>
    </row>
    <row r="5" spans="1:19" x14ac:dyDescent="0.35">
      <c r="B5">
        <v>2018</v>
      </c>
      <c r="C5">
        <v>2018</v>
      </c>
      <c r="D5" t="s">
        <v>57</v>
      </c>
      <c r="E5" t="s">
        <v>56</v>
      </c>
      <c r="F5" t="s">
        <v>55</v>
      </c>
      <c r="G5" t="s">
        <v>54</v>
      </c>
      <c r="H5" t="s">
        <v>157</v>
      </c>
      <c r="I5" t="s">
        <v>156</v>
      </c>
      <c r="J5">
        <v>17</v>
      </c>
      <c r="K5">
        <v>1476044</v>
      </c>
      <c r="L5" t="s">
        <v>162</v>
      </c>
      <c r="M5">
        <v>0.7</v>
      </c>
      <c r="N5">
        <v>1.8</v>
      </c>
      <c r="O5">
        <v>0.3</v>
      </c>
      <c r="P5" s="6" t="s">
        <v>162</v>
      </c>
      <c r="Q5">
        <v>0.6</v>
      </c>
      <c r="R5">
        <v>1.7</v>
      </c>
      <c r="S5">
        <v>0.3</v>
      </c>
    </row>
    <row r="6" spans="1:19" x14ac:dyDescent="0.35">
      <c r="B6">
        <v>2018</v>
      </c>
      <c r="C6">
        <v>2018</v>
      </c>
      <c r="D6" t="s">
        <v>57</v>
      </c>
      <c r="E6" t="s">
        <v>56</v>
      </c>
      <c r="F6" t="s">
        <v>55</v>
      </c>
      <c r="G6" t="s">
        <v>54</v>
      </c>
      <c r="H6" t="s">
        <v>155</v>
      </c>
      <c r="I6" t="s">
        <v>154</v>
      </c>
      <c r="J6">
        <v>616</v>
      </c>
      <c r="K6">
        <v>21342200</v>
      </c>
      <c r="L6">
        <v>2.9</v>
      </c>
      <c r="M6">
        <v>2.7</v>
      </c>
      <c r="N6">
        <v>3.1</v>
      </c>
      <c r="O6">
        <v>0.1</v>
      </c>
      <c r="P6" s="6">
        <v>2.9</v>
      </c>
      <c r="Q6">
        <v>2.6</v>
      </c>
      <c r="R6">
        <v>3.1</v>
      </c>
      <c r="S6">
        <v>0.1</v>
      </c>
    </row>
    <row r="7" spans="1:19" x14ac:dyDescent="0.35">
      <c r="B7">
        <v>2018</v>
      </c>
      <c r="C7">
        <v>2018</v>
      </c>
      <c r="D7" t="s">
        <v>57</v>
      </c>
      <c r="E7" t="s">
        <v>56</v>
      </c>
      <c r="F7" t="s">
        <v>243</v>
      </c>
      <c r="G7" t="s">
        <v>242</v>
      </c>
      <c r="H7" t="s">
        <v>155</v>
      </c>
      <c r="I7" t="s">
        <v>154</v>
      </c>
      <c r="J7">
        <v>12</v>
      </c>
      <c r="K7">
        <v>291352</v>
      </c>
      <c r="L7" t="s">
        <v>162</v>
      </c>
      <c r="M7">
        <v>2.1</v>
      </c>
      <c r="N7">
        <v>7.2</v>
      </c>
      <c r="O7">
        <v>1.2</v>
      </c>
      <c r="P7" s="6" t="s">
        <v>162</v>
      </c>
      <c r="Q7">
        <v>2</v>
      </c>
      <c r="R7">
        <v>6.8</v>
      </c>
      <c r="S7">
        <v>1.1000000000000001</v>
      </c>
    </row>
    <row r="8" spans="1:19" x14ac:dyDescent="0.35">
      <c r="B8">
        <v>2018</v>
      </c>
      <c r="C8">
        <v>2018</v>
      </c>
      <c r="D8" t="s">
        <v>57</v>
      </c>
      <c r="E8" t="s">
        <v>56</v>
      </c>
      <c r="F8" t="s">
        <v>49</v>
      </c>
      <c r="G8" t="s">
        <v>48</v>
      </c>
      <c r="H8" t="s">
        <v>157</v>
      </c>
      <c r="I8" t="s">
        <v>156</v>
      </c>
      <c r="J8">
        <v>793</v>
      </c>
      <c r="K8">
        <v>26009701</v>
      </c>
      <c r="L8">
        <v>3</v>
      </c>
      <c r="M8">
        <v>2.8</v>
      </c>
      <c r="N8">
        <v>3.3</v>
      </c>
      <c r="O8">
        <v>0.1</v>
      </c>
      <c r="P8" s="6">
        <v>3</v>
      </c>
      <c r="Q8">
        <v>2.8</v>
      </c>
      <c r="R8">
        <v>3.3</v>
      </c>
      <c r="S8">
        <v>0.1</v>
      </c>
    </row>
    <row r="9" spans="1:19" x14ac:dyDescent="0.35">
      <c r="B9">
        <v>2018</v>
      </c>
      <c r="C9">
        <v>2018</v>
      </c>
      <c r="D9" t="s">
        <v>57</v>
      </c>
      <c r="E9" t="s">
        <v>56</v>
      </c>
      <c r="F9" t="s">
        <v>49</v>
      </c>
      <c r="G9" t="s">
        <v>48</v>
      </c>
      <c r="H9" t="s">
        <v>155</v>
      </c>
      <c r="I9" t="s">
        <v>154</v>
      </c>
      <c r="J9">
        <v>8418</v>
      </c>
      <c r="K9">
        <v>100127799</v>
      </c>
      <c r="L9">
        <v>8.4</v>
      </c>
      <c r="M9">
        <v>8.1999999999999993</v>
      </c>
      <c r="N9">
        <v>8.6</v>
      </c>
      <c r="O9">
        <v>0.1</v>
      </c>
      <c r="P9" s="6">
        <v>8</v>
      </c>
      <c r="Q9">
        <v>7.8</v>
      </c>
      <c r="R9">
        <v>8.1999999999999993</v>
      </c>
      <c r="S9">
        <v>0.1</v>
      </c>
    </row>
    <row r="10" spans="1:19" x14ac:dyDescent="0.35">
      <c r="B10">
        <v>2018</v>
      </c>
      <c r="C10">
        <v>2018</v>
      </c>
      <c r="D10" t="s">
        <v>57</v>
      </c>
      <c r="E10" t="s">
        <v>56</v>
      </c>
      <c r="F10" t="s">
        <v>49</v>
      </c>
      <c r="G10" t="s">
        <v>48</v>
      </c>
      <c r="H10" t="s">
        <v>153</v>
      </c>
      <c r="I10" t="s">
        <v>152</v>
      </c>
      <c r="J10">
        <v>20</v>
      </c>
      <c r="K10" t="s">
        <v>151</v>
      </c>
      <c r="L10" t="s">
        <v>151</v>
      </c>
      <c r="M10" t="s">
        <v>151</v>
      </c>
      <c r="N10" t="s">
        <v>151</v>
      </c>
      <c r="O10" t="s">
        <v>151</v>
      </c>
      <c r="P10" s="6" t="s">
        <v>151</v>
      </c>
      <c r="Q10" t="s">
        <v>151</v>
      </c>
      <c r="R10" t="s">
        <v>151</v>
      </c>
      <c r="S10" t="s">
        <v>151</v>
      </c>
    </row>
    <row r="11" spans="1:19" x14ac:dyDescent="0.35">
      <c r="B11">
        <v>2018</v>
      </c>
      <c r="C11">
        <v>2018</v>
      </c>
      <c r="D11" t="s">
        <v>57</v>
      </c>
      <c r="E11" t="s">
        <v>56</v>
      </c>
      <c r="F11" t="s">
        <v>239</v>
      </c>
      <c r="G11" t="s">
        <v>50</v>
      </c>
      <c r="H11" t="s">
        <v>157</v>
      </c>
      <c r="I11" t="s">
        <v>156</v>
      </c>
      <c r="J11">
        <v>21</v>
      </c>
      <c r="K11">
        <v>916513</v>
      </c>
      <c r="L11">
        <v>2.2999999999999998</v>
      </c>
      <c r="M11">
        <v>1.4</v>
      </c>
      <c r="N11">
        <v>3.5</v>
      </c>
      <c r="O11">
        <v>0.5</v>
      </c>
      <c r="P11" s="6">
        <v>2.2999999999999998</v>
      </c>
      <c r="Q11">
        <v>1.4</v>
      </c>
      <c r="R11">
        <v>3.5</v>
      </c>
      <c r="S11">
        <v>0.5</v>
      </c>
    </row>
    <row r="12" spans="1:19" x14ac:dyDescent="0.35">
      <c r="B12">
        <v>2018</v>
      </c>
      <c r="C12">
        <v>2018</v>
      </c>
      <c r="D12" t="s">
        <v>57</v>
      </c>
      <c r="E12" t="s">
        <v>56</v>
      </c>
      <c r="F12" t="s">
        <v>239</v>
      </c>
      <c r="G12" t="s">
        <v>50</v>
      </c>
      <c r="H12" t="s">
        <v>155</v>
      </c>
      <c r="I12" t="s">
        <v>154</v>
      </c>
      <c r="J12">
        <v>132</v>
      </c>
      <c r="K12">
        <v>3602424</v>
      </c>
      <c r="L12">
        <v>3.7</v>
      </c>
      <c r="M12">
        <v>3</v>
      </c>
      <c r="N12">
        <v>4.3</v>
      </c>
      <c r="O12">
        <v>0.3</v>
      </c>
      <c r="P12" s="6">
        <v>4.5</v>
      </c>
      <c r="Q12">
        <v>3.7</v>
      </c>
      <c r="R12">
        <v>5.3</v>
      </c>
      <c r="S12">
        <v>0.4</v>
      </c>
    </row>
    <row r="13" spans="1:19" x14ac:dyDescent="0.35">
      <c r="B13">
        <v>2018</v>
      </c>
      <c r="C13">
        <v>2018</v>
      </c>
      <c r="D13" t="s">
        <v>51</v>
      </c>
      <c r="E13" t="s">
        <v>50</v>
      </c>
      <c r="F13" t="s">
        <v>161</v>
      </c>
      <c r="G13" t="s">
        <v>160</v>
      </c>
      <c r="H13" t="s">
        <v>157</v>
      </c>
      <c r="I13" t="s">
        <v>156</v>
      </c>
      <c r="J13">
        <v>29</v>
      </c>
      <c r="K13">
        <v>899595</v>
      </c>
      <c r="L13">
        <v>3.2</v>
      </c>
      <c r="M13">
        <v>2.2000000000000002</v>
      </c>
      <c r="N13">
        <v>4.5999999999999996</v>
      </c>
      <c r="O13">
        <v>0.6</v>
      </c>
      <c r="P13" s="6">
        <v>2.9</v>
      </c>
      <c r="Q13">
        <v>1.9</v>
      </c>
      <c r="R13">
        <v>4.2</v>
      </c>
      <c r="S13">
        <v>0.5</v>
      </c>
    </row>
    <row r="14" spans="1:19" x14ac:dyDescent="0.35">
      <c r="B14">
        <v>2018</v>
      </c>
      <c r="C14">
        <v>2018</v>
      </c>
      <c r="D14" t="s">
        <v>51</v>
      </c>
      <c r="E14" t="s">
        <v>50</v>
      </c>
      <c r="F14" t="s">
        <v>161</v>
      </c>
      <c r="G14" t="s">
        <v>160</v>
      </c>
      <c r="H14" t="s">
        <v>155</v>
      </c>
      <c r="I14" t="s">
        <v>154</v>
      </c>
      <c r="J14">
        <v>409</v>
      </c>
      <c r="K14">
        <v>1189703</v>
      </c>
      <c r="L14">
        <v>34.4</v>
      </c>
      <c r="M14">
        <v>31</v>
      </c>
      <c r="N14">
        <v>37.700000000000003</v>
      </c>
      <c r="O14">
        <v>1.7</v>
      </c>
      <c r="P14" s="6">
        <v>33.6</v>
      </c>
      <c r="Q14">
        <v>30.3</v>
      </c>
      <c r="R14">
        <v>36.9</v>
      </c>
      <c r="S14">
        <v>1.7</v>
      </c>
    </row>
    <row r="15" spans="1:19" x14ac:dyDescent="0.35">
      <c r="B15">
        <v>2018</v>
      </c>
      <c r="C15">
        <v>2018</v>
      </c>
      <c r="D15" t="s">
        <v>51</v>
      </c>
      <c r="E15" t="s">
        <v>50</v>
      </c>
      <c r="F15" t="s">
        <v>241</v>
      </c>
      <c r="G15" t="s">
        <v>240</v>
      </c>
      <c r="H15" t="s">
        <v>157</v>
      </c>
      <c r="I15" t="s">
        <v>156</v>
      </c>
      <c r="J15">
        <v>15</v>
      </c>
      <c r="K15">
        <v>300082</v>
      </c>
      <c r="L15" t="s">
        <v>162</v>
      </c>
      <c r="M15">
        <v>2.8</v>
      </c>
      <c r="N15">
        <v>8.1999999999999993</v>
      </c>
      <c r="O15">
        <v>1.3</v>
      </c>
      <c r="P15" s="6" t="s">
        <v>162</v>
      </c>
      <c r="Q15">
        <v>2.4</v>
      </c>
      <c r="R15">
        <v>7.1</v>
      </c>
      <c r="S15">
        <v>1.1000000000000001</v>
      </c>
    </row>
    <row r="16" spans="1:19" x14ac:dyDescent="0.35">
      <c r="B16">
        <v>2018</v>
      </c>
      <c r="C16">
        <v>2018</v>
      </c>
      <c r="D16" t="s">
        <v>51</v>
      </c>
      <c r="E16" t="s">
        <v>50</v>
      </c>
      <c r="F16" t="s">
        <v>241</v>
      </c>
      <c r="G16" t="s">
        <v>240</v>
      </c>
      <c r="H16" t="s">
        <v>155</v>
      </c>
      <c r="I16" t="s">
        <v>154</v>
      </c>
      <c r="J16">
        <v>921</v>
      </c>
      <c r="K16">
        <v>8918924</v>
      </c>
      <c r="L16">
        <v>10.3</v>
      </c>
      <c r="M16">
        <v>9.6999999999999993</v>
      </c>
      <c r="N16">
        <v>11</v>
      </c>
      <c r="O16">
        <v>0.3</v>
      </c>
      <c r="P16" s="6">
        <v>10</v>
      </c>
      <c r="Q16">
        <v>9.3000000000000007</v>
      </c>
      <c r="R16">
        <v>10.6</v>
      </c>
      <c r="S16">
        <v>0.3</v>
      </c>
    </row>
    <row r="17" spans="2:19" x14ac:dyDescent="0.35">
      <c r="B17">
        <v>2018</v>
      </c>
      <c r="C17">
        <v>2018</v>
      </c>
      <c r="D17" t="s">
        <v>51</v>
      </c>
      <c r="E17" t="s">
        <v>50</v>
      </c>
      <c r="F17" t="s">
        <v>55</v>
      </c>
      <c r="G17" t="s">
        <v>54</v>
      </c>
      <c r="H17" t="s">
        <v>157</v>
      </c>
      <c r="I17" t="s">
        <v>156</v>
      </c>
      <c r="J17">
        <v>81</v>
      </c>
      <c r="K17">
        <v>1426052</v>
      </c>
      <c r="L17">
        <v>5.7</v>
      </c>
      <c r="M17">
        <v>4.5</v>
      </c>
      <c r="N17">
        <v>7.1</v>
      </c>
      <c r="O17">
        <v>0.6</v>
      </c>
      <c r="P17" s="6">
        <v>5.7</v>
      </c>
      <c r="Q17">
        <v>4.4000000000000004</v>
      </c>
      <c r="R17">
        <v>7.1</v>
      </c>
      <c r="S17">
        <v>0.7</v>
      </c>
    </row>
    <row r="18" spans="2:19" x14ac:dyDescent="0.35">
      <c r="B18">
        <v>2018</v>
      </c>
      <c r="C18">
        <v>2018</v>
      </c>
      <c r="D18" t="s">
        <v>51</v>
      </c>
      <c r="E18" t="s">
        <v>50</v>
      </c>
      <c r="F18" t="s">
        <v>55</v>
      </c>
      <c r="G18" t="s">
        <v>54</v>
      </c>
      <c r="H18" t="s">
        <v>155</v>
      </c>
      <c r="I18" t="s">
        <v>154</v>
      </c>
      <c r="J18">
        <v>2406</v>
      </c>
      <c r="K18">
        <v>19560023</v>
      </c>
      <c r="L18">
        <v>12.3</v>
      </c>
      <c r="M18">
        <v>11.8</v>
      </c>
      <c r="N18">
        <v>12.8</v>
      </c>
      <c r="O18">
        <v>0.3</v>
      </c>
      <c r="P18" s="6">
        <v>12.2</v>
      </c>
      <c r="Q18">
        <v>11.7</v>
      </c>
      <c r="R18">
        <v>12.7</v>
      </c>
      <c r="S18">
        <v>0.3</v>
      </c>
    </row>
    <row r="19" spans="2:19" x14ac:dyDescent="0.35">
      <c r="B19">
        <v>2018</v>
      </c>
      <c r="C19">
        <v>2018</v>
      </c>
      <c r="D19" t="s">
        <v>51</v>
      </c>
      <c r="E19" t="s">
        <v>50</v>
      </c>
      <c r="F19" t="s">
        <v>55</v>
      </c>
      <c r="G19" t="s">
        <v>54</v>
      </c>
      <c r="H19" t="s">
        <v>153</v>
      </c>
      <c r="I19" t="s">
        <v>152</v>
      </c>
      <c r="J19">
        <v>13</v>
      </c>
      <c r="K19" t="s">
        <v>151</v>
      </c>
      <c r="L19" t="s">
        <v>151</v>
      </c>
      <c r="M19" t="s">
        <v>151</v>
      </c>
      <c r="N19" t="s">
        <v>151</v>
      </c>
      <c r="O19" t="s">
        <v>151</v>
      </c>
      <c r="P19" s="6" t="s">
        <v>151</v>
      </c>
      <c r="Q19" t="s">
        <v>151</v>
      </c>
      <c r="R19" t="s">
        <v>151</v>
      </c>
      <c r="S19" t="s">
        <v>151</v>
      </c>
    </row>
    <row r="20" spans="2:19" x14ac:dyDescent="0.35">
      <c r="B20">
        <v>2018</v>
      </c>
      <c r="C20">
        <v>2018</v>
      </c>
      <c r="D20" t="s">
        <v>51</v>
      </c>
      <c r="E20" t="s">
        <v>50</v>
      </c>
      <c r="F20" t="s">
        <v>243</v>
      </c>
      <c r="G20" t="s">
        <v>242</v>
      </c>
      <c r="H20" t="s">
        <v>155</v>
      </c>
      <c r="I20" t="s">
        <v>154</v>
      </c>
      <c r="J20">
        <v>61</v>
      </c>
      <c r="K20">
        <v>294994</v>
      </c>
      <c r="L20">
        <v>20.7</v>
      </c>
      <c r="M20">
        <v>15.8</v>
      </c>
      <c r="N20">
        <v>26.6</v>
      </c>
      <c r="O20">
        <v>2.6</v>
      </c>
      <c r="P20" s="6">
        <v>19.8</v>
      </c>
      <c r="Q20">
        <v>15</v>
      </c>
      <c r="R20">
        <v>25.6</v>
      </c>
      <c r="S20">
        <v>2.6</v>
      </c>
    </row>
    <row r="21" spans="2:19" x14ac:dyDescent="0.35">
      <c r="B21">
        <v>2018</v>
      </c>
      <c r="C21">
        <v>2018</v>
      </c>
      <c r="D21" t="s">
        <v>51</v>
      </c>
      <c r="E21" t="s">
        <v>50</v>
      </c>
      <c r="F21" t="s">
        <v>49</v>
      </c>
      <c r="G21" t="s">
        <v>48</v>
      </c>
      <c r="H21" t="s">
        <v>157</v>
      </c>
      <c r="I21" t="s">
        <v>156</v>
      </c>
      <c r="J21">
        <v>3285</v>
      </c>
      <c r="K21">
        <v>26582988</v>
      </c>
      <c r="L21">
        <v>12.4</v>
      </c>
      <c r="M21">
        <v>11.9</v>
      </c>
      <c r="N21">
        <v>12.8</v>
      </c>
      <c r="O21">
        <v>0.2</v>
      </c>
      <c r="P21" s="6">
        <v>13</v>
      </c>
      <c r="Q21">
        <v>12.5</v>
      </c>
      <c r="R21">
        <v>13.4</v>
      </c>
      <c r="S21">
        <v>0.2</v>
      </c>
    </row>
    <row r="22" spans="2:19" x14ac:dyDescent="0.35">
      <c r="B22">
        <v>2018</v>
      </c>
      <c r="C22">
        <v>2018</v>
      </c>
      <c r="D22" t="s">
        <v>51</v>
      </c>
      <c r="E22" t="s">
        <v>50</v>
      </c>
      <c r="F22" t="s">
        <v>49</v>
      </c>
      <c r="G22" t="s">
        <v>48</v>
      </c>
      <c r="H22" t="s">
        <v>155</v>
      </c>
      <c r="I22" t="s">
        <v>154</v>
      </c>
      <c r="J22">
        <v>29997</v>
      </c>
      <c r="K22">
        <v>97418608</v>
      </c>
      <c r="L22">
        <v>30.8</v>
      </c>
      <c r="M22">
        <v>30.4</v>
      </c>
      <c r="N22">
        <v>31.1</v>
      </c>
      <c r="O22">
        <v>0.2</v>
      </c>
      <c r="P22" s="6">
        <v>28.6</v>
      </c>
      <c r="Q22">
        <v>28.3</v>
      </c>
      <c r="R22">
        <v>29</v>
      </c>
      <c r="S22">
        <v>0.2</v>
      </c>
    </row>
    <row r="23" spans="2:19" x14ac:dyDescent="0.35">
      <c r="B23">
        <v>2018</v>
      </c>
      <c r="C23">
        <v>2018</v>
      </c>
      <c r="D23" t="s">
        <v>51</v>
      </c>
      <c r="E23" t="s">
        <v>50</v>
      </c>
      <c r="F23" t="s">
        <v>49</v>
      </c>
      <c r="G23" t="s">
        <v>48</v>
      </c>
      <c r="H23" t="s">
        <v>153</v>
      </c>
      <c r="I23" t="s">
        <v>152</v>
      </c>
      <c r="J23">
        <v>95</v>
      </c>
      <c r="K23" t="s">
        <v>151</v>
      </c>
      <c r="L23" t="s">
        <v>151</v>
      </c>
      <c r="M23" t="s">
        <v>151</v>
      </c>
      <c r="N23" t="s">
        <v>151</v>
      </c>
      <c r="O23" t="s">
        <v>151</v>
      </c>
      <c r="P23" s="6" t="s">
        <v>151</v>
      </c>
      <c r="Q23" t="s">
        <v>151</v>
      </c>
      <c r="R23" t="s">
        <v>151</v>
      </c>
      <c r="S23" t="s">
        <v>151</v>
      </c>
    </row>
    <row r="24" spans="2:19" x14ac:dyDescent="0.35">
      <c r="B24">
        <v>2018</v>
      </c>
      <c r="C24">
        <v>2018</v>
      </c>
      <c r="D24" t="s">
        <v>51</v>
      </c>
      <c r="E24" t="s">
        <v>50</v>
      </c>
      <c r="F24" t="s">
        <v>239</v>
      </c>
      <c r="G24" t="s">
        <v>50</v>
      </c>
      <c r="H24" t="s">
        <v>157</v>
      </c>
      <c r="I24" t="s">
        <v>156</v>
      </c>
      <c r="J24">
        <v>51</v>
      </c>
      <c r="K24">
        <v>915301</v>
      </c>
      <c r="L24">
        <v>5.6</v>
      </c>
      <c r="M24">
        <v>4.0999999999999996</v>
      </c>
      <c r="N24">
        <v>7.3</v>
      </c>
      <c r="O24">
        <v>0.8</v>
      </c>
      <c r="P24" s="6">
        <v>5.9</v>
      </c>
      <c r="Q24">
        <v>4.3</v>
      </c>
      <c r="R24">
        <v>8</v>
      </c>
      <c r="S24">
        <v>0.9</v>
      </c>
    </row>
    <row r="25" spans="2:19" x14ac:dyDescent="0.35">
      <c r="B25">
        <v>2018</v>
      </c>
      <c r="C25">
        <v>2018</v>
      </c>
      <c r="D25" t="s">
        <v>51</v>
      </c>
      <c r="E25" t="s">
        <v>50</v>
      </c>
      <c r="F25" t="s">
        <v>239</v>
      </c>
      <c r="G25" t="s">
        <v>50</v>
      </c>
      <c r="H25" t="s">
        <v>155</v>
      </c>
      <c r="I25" t="s">
        <v>154</v>
      </c>
      <c r="J25">
        <v>382</v>
      </c>
      <c r="K25">
        <v>3512242</v>
      </c>
      <c r="L25">
        <v>10.9</v>
      </c>
      <c r="M25">
        <v>9.8000000000000007</v>
      </c>
      <c r="N25">
        <v>12</v>
      </c>
      <c r="O25">
        <v>0.6</v>
      </c>
      <c r="P25" s="6">
        <v>13.8</v>
      </c>
      <c r="Q25">
        <v>12.3</v>
      </c>
      <c r="R25">
        <v>15.3</v>
      </c>
      <c r="S25">
        <v>0.8</v>
      </c>
    </row>
    <row r="26" spans="2:19" x14ac:dyDescent="0.35">
      <c r="B26">
        <v>2019</v>
      </c>
      <c r="C26">
        <v>2019</v>
      </c>
      <c r="D26" t="s">
        <v>57</v>
      </c>
      <c r="E26" t="s">
        <v>56</v>
      </c>
      <c r="F26" t="s">
        <v>161</v>
      </c>
      <c r="G26" t="s">
        <v>160</v>
      </c>
      <c r="H26" t="s">
        <v>155</v>
      </c>
      <c r="I26" t="s">
        <v>154</v>
      </c>
      <c r="J26">
        <v>145</v>
      </c>
      <c r="K26">
        <v>1236537</v>
      </c>
      <c r="L26">
        <v>11.7</v>
      </c>
      <c r="M26">
        <v>9.8000000000000007</v>
      </c>
      <c r="N26">
        <v>13.6</v>
      </c>
      <c r="O26">
        <v>1</v>
      </c>
      <c r="P26" s="6">
        <v>12.1</v>
      </c>
      <c r="Q26">
        <v>10.1</v>
      </c>
      <c r="R26">
        <v>14.1</v>
      </c>
      <c r="S26">
        <v>1</v>
      </c>
    </row>
    <row r="27" spans="2:19" x14ac:dyDescent="0.35">
      <c r="B27">
        <v>2019</v>
      </c>
      <c r="C27">
        <v>2019</v>
      </c>
      <c r="D27" t="s">
        <v>57</v>
      </c>
      <c r="E27" t="s">
        <v>56</v>
      </c>
      <c r="F27" t="s">
        <v>241</v>
      </c>
      <c r="G27" t="s">
        <v>240</v>
      </c>
      <c r="H27" t="s">
        <v>157</v>
      </c>
      <c r="I27" t="s">
        <v>156</v>
      </c>
      <c r="J27">
        <v>10</v>
      </c>
      <c r="K27">
        <v>300187</v>
      </c>
      <c r="L27" t="s">
        <v>162</v>
      </c>
      <c r="M27">
        <v>1.6</v>
      </c>
      <c r="N27">
        <v>6.1</v>
      </c>
      <c r="O27">
        <v>1.1000000000000001</v>
      </c>
      <c r="P27" s="6" t="s">
        <v>162</v>
      </c>
      <c r="Q27">
        <v>1.6</v>
      </c>
      <c r="R27">
        <v>6</v>
      </c>
      <c r="S27">
        <v>1</v>
      </c>
    </row>
    <row r="28" spans="2:19" x14ac:dyDescent="0.35">
      <c r="B28">
        <v>2019</v>
      </c>
      <c r="C28">
        <v>2019</v>
      </c>
      <c r="D28" t="s">
        <v>57</v>
      </c>
      <c r="E28" t="s">
        <v>56</v>
      </c>
      <c r="F28" t="s">
        <v>241</v>
      </c>
      <c r="G28" t="s">
        <v>240</v>
      </c>
      <c r="H28" t="s">
        <v>155</v>
      </c>
      <c r="I28" t="s">
        <v>154</v>
      </c>
      <c r="J28">
        <v>392</v>
      </c>
      <c r="K28">
        <v>9897070</v>
      </c>
      <c r="L28">
        <v>4</v>
      </c>
      <c r="M28">
        <v>3.6</v>
      </c>
      <c r="N28">
        <v>4.4000000000000004</v>
      </c>
      <c r="O28">
        <v>0.2</v>
      </c>
      <c r="P28" s="6">
        <v>3.7</v>
      </c>
      <c r="Q28">
        <v>3.3</v>
      </c>
      <c r="R28">
        <v>4</v>
      </c>
      <c r="S28">
        <v>0.2</v>
      </c>
    </row>
    <row r="29" spans="2:19" x14ac:dyDescent="0.35">
      <c r="B29">
        <v>2019</v>
      </c>
      <c r="C29">
        <v>2019</v>
      </c>
      <c r="D29" t="s">
        <v>57</v>
      </c>
      <c r="E29" t="s">
        <v>56</v>
      </c>
      <c r="F29" t="s">
        <v>55</v>
      </c>
      <c r="G29" t="s">
        <v>54</v>
      </c>
      <c r="H29" t="s">
        <v>157</v>
      </c>
      <c r="I29" t="s">
        <v>156</v>
      </c>
      <c r="J29">
        <v>14</v>
      </c>
      <c r="K29">
        <v>1488670</v>
      </c>
      <c r="L29" t="s">
        <v>162</v>
      </c>
      <c r="M29">
        <v>0.5</v>
      </c>
      <c r="N29">
        <v>1.6</v>
      </c>
      <c r="O29">
        <v>0.3</v>
      </c>
      <c r="P29" s="6" t="s">
        <v>162</v>
      </c>
      <c r="Q29">
        <v>0.5</v>
      </c>
      <c r="R29">
        <v>1.5</v>
      </c>
      <c r="S29">
        <v>0.2</v>
      </c>
    </row>
    <row r="30" spans="2:19" x14ac:dyDescent="0.35">
      <c r="B30">
        <v>2019</v>
      </c>
      <c r="C30">
        <v>2019</v>
      </c>
      <c r="D30" t="s">
        <v>57</v>
      </c>
      <c r="E30" t="s">
        <v>56</v>
      </c>
      <c r="F30" t="s">
        <v>55</v>
      </c>
      <c r="G30" t="s">
        <v>54</v>
      </c>
      <c r="H30" t="s">
        <v>155</v>
      </c>
      <c r="I30" t="s">
        <v>154</v>
      </c>
      <c r="J30">
        <v>624</v>
      </c>
      <c r="K30">
        <v>21473076</v>
      </c>
      <c r="L30">
        <v>2.9</v>
      </c>
      <c r="M30">
        <v>2.7</v>
      </c>
      <c r="N30">
        <v>3.1</v>
      </c>
      <c r="O30">
        <v>0.1</v>
      </c>
      <c r="P30" s="6">
        <v>2.9</v>
      </c>
      <c r="Q30">
        <v>2.7</v>
      </c>
      <c r="R30">
        <v>3.2</v>
      </c>
      <c r="S30">
        <v>0.1</v>
      </c>
    </row>
    <row r="31" spans="2:19" x14ac:dyDescent="0.35">
      <c r="B31">
        <v>2019</v>
      </c>
      <c r="C31">
        <v>2019</v>
      </c>
      <c r="D31" t="s">
        <v>57</v>
      </c>
      <c r="E31" t="s">
        <v>56</v>
      </c>
      <c r="F31" t="s">
        <v>243</v>
      </c>
      <c r="G31" t="s">
        <v>242</v>
      </c>
      <c r="H31" t="s">
        <v>155</v>
      </c>
      <c r="I31" t="s">
        <v>154</v>
      </c>
      <c r="J31">
        <v>18</v>
      </c>
      <c r="K31">
        <v>296133</v>
      </c>
      <c r="L31" t="s">
        <v>162</v>
      </c>
      <c r="M31">
        <v>3.6</v>
      </c>
      <c r="N31">
        <v>9.6</v>
      </c>
      <c r="O31">
        <v>1.4</v>
      </c>
      <c r="P31" s="6" t="s">
        <v>162</v>
      </c>
      <c r="Q31">
        <v>3.7</v>
      </c>
      <c r="R31">
        <v>10</v>
      </c>
      <c r="S31">
        <v>1.5</v>
      </c>
    </row>
    <row r="32" spans="2:19" x14ac:dyDescent="0.35">
      <c r="B32">
        <v>2019</v>
      </c>
      <c r="C32">
        <v>2019</v>
      </c>
      <c r="D32" t="s">
        <v>57</v>
      </c>
      <c r="E32" t="s">
        <v>56</v>
      </c>
      <c r="F32" t="s">
        <v>49</v>
      </c>
      <c r="G32" t="s">
        <v>48</v>
      </c>
      <c r="H32" t="s">
        <v>157</v>
      </c>
      <c r="I32" t="s">
        <v>156</v>
      </c>
      <c r="J32">
        <v>835</v>
      </c>
      <c r="K32">
        <v>26333126</v>
      </c>
      <c r="L32">
        <v>3.2</v>
      </c>
      <c r="M32">
        <v>3</v>
      </c>
      <c r="N32">
        <v>3.4</v>
      </c>
      <c r="O32">
        <v>0.1</v>
      </c>
      <c r="P32" s="6">
        <v>3.2</v>
      </c>
      <c r="Q32">
        <v>2.9</v>
      </c>
      <c r="R32">
        <v>3.4</v>
      </c>
      <c r="S32">
        <v>0.1</v>
      </c>
    </row>
    <row r="33" spans="2:19" x14ac:dyDescent="0.35">
      <c r="B33">
        <v>2019</v>
      </c>
      <c r="C33">
        <v>2019</v>
      </c>
      <c r="D33" t="s">
        <v>57</v>
      </c>
      <c r="E33" t="s">
        <v>56</v>
      </c>
      <c r="F33" t="s">
        <v>49</v>
      </c>
      <c r="G33" t="s">
        <v>48</v>
      </c>
      <c r="H33" t="s">
        <v>155</v>
      </c>
      <c r="I33" t="s">
        <v>154</v>
      </c>
      <c r="J33">
        <v>8046</v>
      </c>
      <c r="K33">
        <v>99996749</v>
      </c>
      <c r="L33">
        <v>8</v>
      </c>
      <c r="M33">
        <v>7.9</v>
      </c>
      <c r="N33">
        <v>8.1999999999999993</v>
      </c>
      <c r="O33">
        <v>0.1</v>
      </c>
      <c r="P33" s="6">
        <v>7.7</v>
      </c>
      <c r="Q33">
        <v>7.5</v>
      </c>
      <c r="R33">
        <v>7.9</v>
      </c>
      <c r="S33">
        <v>0.1</v>
      </c>
    </row>
    <row r="34" spans="2:19" x14ac:dyDescent="0.35">
      <c r="B34">
        <v>2019</v>
      </c>
      <c r="C34">
        <v>2019</v>
      </c>
      <c r="D34" t="s">
        <v>57</v>
      </c>
      <c r="E34" t="s">
        <v>56</v>
      </c>
      <c r="F34" t="s">
        <v>49</v>
      </c>
      <c r="G34" t="s">
        <v>48</v>
      </c>
      <c r="H34" t="s">
        <v>153</v>
      </c>
      <c r="I34" t="s">
        <v>152</v>
      </c>
      <c r="J34">
        <v>20</v>
      </c>
      <c r="K34" t="s">
        <v>151</v>
      </c>
      <c r="L34" t="s">
        <v>151</v>
      </c>
      <c r="M34" t="s">
        <v>151</v>
      </c>
      <c r="N34" t="s">
        <v>151</v>
      </c>
      <c r="O34" t="s">
        <v>151</v>
      </c>
      <c r="P34" s="6" t="s">
        <v>151</v>
      </c>
      <c r="Q34" t="s">
        <v>151</v>
      </c>
      <c r="R34" t="s">
        <v>151</v>
      </c>
      <c r="S34" t="s">
        <v>151</v>
      </c>
    </row>
    <row r="35" spans="2:19" x14ac:dyDescent="0.35">
      <c r="B35">
        <v>2019</v>
      </c>
      <c r="C35">
        <v>2019</v>
      </c>
      <c r="D35" t="s">
        <v>57</v>
      </c>
      <c r="E35" t="s">
        <v>56</v>
      </c>
      <c r="F35" t="s">
        <v>239</v>
      </c>
      <c r="G35" t="s">
        <v>50</v>
      </c>
      <c r="H35" t="s">
        <v>157</v>
      </c>
      <c r="I35" t="s">
        <v>156</v>
      </c>
      <c r="J35">
        <v>20</v>
      </c>
      <c r="K35">
        <v>934622</v>
      </c>
      <c r="L35">
        <v>2.1</v>
      </c>
      <c r="M35">
        <v>1.3</v>
      </c>
      <c r="N35">
        <v>3.3</v>
      </c>
      <c r="O35">
        <v>0.5</v>
      </c>
      <c r="P35" s="6">
        <v>2.1</v>
      </c>
      <c r="Q35">
        <v>1.2</v>
      </c>
      <c r="R35">
        <v>3.3</v>
      </c>
      <c r="S35">
        <v>0.5</v>
      </c>
    </row>
    <row r="36" spans="2:19" x14ac:dyDescent="0.35">
      <c r="B36">
        <v>2019</v>
      </c>
      <c r="C36">
        <v>2019</v>
      </c>
      <c r="D36" t="s">
        <v>57</v>
      </c>
      <c r="E36" t="s">
        <v>56</v>
      </c>
      <c r="F36" t="s">
        <v>239</v>
      </c>
      <c r="G36" t="s">
        <v>50</v>
      </c>
      <c r="H36" t="s">
        <v>155</v>
      </c>
      <c r="I36" t="s">
        <v>154</v>
      </c>
      <c r="J36">
        <v>122</v>
      </c>
      <c r="K36">
        <v>3681434</v>
      </c>
      <c r="L36">
        <v>3.3</v>
      </c>
      <c r="M36">
        <v>2.7</v>
      </c>
      <c r="N36">
        <v>3.9</v>
      </c>
      <c r="O36">
        <v>0.3</v>
      </c>
      <c r="P36" s="6">
        <v>3.9</v>
      </c>
      <c r="Q36">
        <v>3.2</v>
      </c>
      <c r="R36">
        <v>4.7</v>
      </c>
      <c r="S36">
        <v>0.4</v>
      </c>
    </row>
    <row r="37" spans="2:19" x14ac:dyDescent="0.35">
      <c r="B37">
        <v>2019</v>
      </c>
      <c r="C37">
        <v>2019</v>
      </c>
      <c r="D37" t="s">
        <v>51</v>
      </c>
      <c r="E37" t="s">
        <v>50</v>
      </c>
      <c r="F37" t="s">
        <v>161</v>
      </c>
      <c r="G37" t="s">
        <v>160</v>
      </c>
      <c r="H37" t="s">
        <v>157</v>
      </c>
      <c r="I37" t="s">
        <v>156</v>
      </c>
      <c r="J37">
        <v>31</v>
      </c>
      <c r="K37">
        <v>910435</v>
      </c>
      <c r="L37">
        <v>3.4</v>
      </c>
      <c r="M37">
        <v>2.2999999999999998</v>
      </c>
      <c r="N37">
        <v>4.8</v>
      </c>
      <c r="O37">
        <v>0.6</v>
      </c>
      <c r="P37" s="6">
        <v>3.2</v>
      </c>
      <c r="Q37">
        <v>2.1</v>
      </c>
      <c r="R37">
        <v>4.5</v>
      </c>
      <c r="S37">
        <v>0.6</v>
      </c>
    </row>
    <row r="38" spans="2:19" x14ac:dyDescent="0.35">
      <c r="B38">
        <v>2019</v>
      </c>
      <c r="C38">
        <v>2019</v>
      </c>
      <c r="D38" t="s">
        <v>51</v>
      </c>
      <c r="E38" t="s">
        <v>50</v>
      </c>
      <c r="F38" t="s">
        <v>161</v>
      </c>
      <c r="G38" t="s">
        <v>160</v>
      </c>
      <c r="H38" t="s">
        <v>155</v>
      </c>
      <c r="I38" t="s">
        <v>154</v>
      </c>
      <c r="J38">
        <v>401</v>
      </c>
      <c r="K38">
        <v>1198371</v>
      </c>
      <c r="L38">
        <v>33.5</v>
      </c>
      <c r="M38">
        <v>30.2</v>
      </c>
      <c r="N38">
        <v>36.700000000000003</v>
      </c>
      <c r="O38">
        <v>1.7</v>
      </c>
      <c r="P38" s="6">
        <v>33</v>
      </c>
      <c r="Q38">
        <v>29.7</v>
      </c>
      <c r="R38">
        <v>36.299999999999997</v>
      </c>
      <c r="S38">
        <v>1.7</v>
      </c>
    </row>
    <row r="39" spans="2:19" x14ac:dyDescent="0.35">
      <c r="B39">
        <v>2019</v>
      </c>
      <c r="C39">
        <v>2019</v>
      </c>
      <c r="D39" t="s">
        <v>51</v>
      </c>
      <c r="E39" t="s">
        <v>50</v>
      </c>
      <c r="F39" t="s">
        <v>241</v>
      </c>
      <c r="G39" t="s">
        <v>240</v>
      </c>
      <c r="H39" t="s">
        <v>157</v>
      </c>
      <c r="I39" t="s">
        <v>156</v>
      </c>
      <c r="J39">
        <v>14</v>
      </c>
      <c r="K39">
        <v>298796</v>
      </c>
      <c r="L39" t="s">
        <v>162</v>
      </c>
      <c r="M39">
        <v>2.6</v>
      </c>
      <c r="N39">
        <v>7.9</v>
      </c>
      <c r="O39">
        <v>1.3</v>
      </c>
      <c r="P39" s="6" t="s">
        <v>162</v>
      </c>
      <c r="Q39">
        <v>2.4</v>
      </c>
      <c r="R39">
        <v>7.9</v>
      </c>
      <c r="S39">
        <v>1.3</v>
      </c>
    </row>
    <row r="40" spans="2:19" x14ac:dyDescent="0.35">
      <c r="B40">
        <v>2019</v>
      </c>
      <c r="C40">
        <v>2019</v>
      </c>
      <c r="D40" t="s">
        <v>51</v>
      </c>
      <c r="E40" t="s">
        <v>50</v>
      </c>
      <c r="F40" t="s">
        <v>241</v>
      </c>
      <c r="G40" t="s">
        <v>240</v>
      </c>
      <c r="H40" t="s">
        <v>155</v>
      </c>
      <c r="I40" t="s">
        <v>154</v>
      </c>
      <c r="J40">
        <v>950</v>
      </c>
      <c r="K40">
        <v>9008809</v>
      </c>
      <c r="L40">
        <v>10.5</v>
      </c>
      <c r="M40">
        <v>9.9</v>
      </c>
      <c r="N40">
        <v>11.2</v>
      </c>
      <c r="O40">
        <v>0.3</v>
      </c>
      <c r="P40" s="6">
        <v>10.1</v>
      </c>
      <c r="Q40">
        <v>9.4</v>
      </c>
      <c r="R40">
        <v>10.7</v>
      </c>
      <c r="S40">
        <v>0.3</v>
      </c>
    </row>
    <row r="41" spans="2:19" x14ac:dyDescent="0.35">
      <c r="B41">
        <v>2019</v>
      </c>
      <c r="C41">
        <v>2019</v>
      </c>
      <c r="D41" t="s">
        <v>51</v>
      </c>
      <c r="E41" t="s">
        <v>50</v>
      </c>
      <c r="F41" t="s">
        <v>55</v>
      </c>
      <c r="G41" t="s">
        <v>54</v>
      </c>
      <c r="H41" t="s">
        <v>157</v>
      </c>
      <c r="I41" t="s">
        <v>156</v>
      </c>
      <c r="J41">
        <v>58</v>
      </c>
      <c r="K41">
        <v>1438928</v>
      </c>
      <c r="L41">
        <v>4</v>
      </c>
      <c r="M41">
        <v>3.1</v>
      </c>
      <c r="N41">
        <v>5.2</v>
      </c>
      <c r="O41">
        <v>0.5</v>
      </c>
      <c r="P41" s="6">
        <v>4.5</v>
      </c>
      <c r="Q41">
        <v>3.3</v>
      </c>
      <c r="R41">
        <v>5.9</v>
      </c>
      <c r="S41">
        <v>0.7</v>
      </c>
    </row>
    <row r="42" spans="2:19" x14ac:dyDescent="0.35">
      <c r="B42">
        <v>2019</v>
      </c>
      <c r="C42">
        <v>2019</v>
      </c>
      <c r="D42" t="s">
        <v>51</v>
      </c>
      <c r="E42" t="s">
        <v>50</v>
      </c>
      <c r="F42" t="s">
        <v>55</v>
      </c>
      <c r="G42" t="s">
        <v>54</v>
      </c>
      <c r="H42" t="s">
        <v>155</v>
      </c>
      <c r="I42" t="s">
        <v>154</v>
      </c>
      <c r="J42">
        <v>2491</v>
      </c>
      <c r="K42">
        <v>19674412</v>
      </c>
      <c r="L42">
        <v>12.7</v>
      </c>
      <c r="M42">
        <v>12.2</v>
      </c>
      <c r="N42">
        <v>13.2</v>
      </c>
      <c r="O42">
        <v>0.3</v>
      </c>
      <c r="P42" s="6">
        <v>12.5</v>
      </c>
      <c r="Q42">
        <v>12</v>
      </c>
      <c r="R42">
        <v>13</v>
      </c>
      <c r="S42">
        <v>0.3</v>
      </c>
    </row>
    <row r="43" spans="2:19" x14ac:dyDescent="0.35">
      <c r="B43">
        <v>2019</v>
      </c>
      <c r="C43">
        <v>2019</v>
      </c>
      <c r="D43" t="s">
        <v>51</v>
      </c>
      <c r="E43" t="s">
        <v>50</v>
      </c>
      <c r="F43" t="s">
        <v>243</v>
      </c>
      <c r="G43" t="s">
        <v>242</v>
      </c>
      <c r="H43" t="s">
        <v>155</v>
      </c>
      <c r="I43" t="s">
        <v>154</v>
      </c>
      <c r="J43">
        <v>72</v>
      </c>
      <c r="K43">
        <v>299775</v>
      </c>
      <c r="L43">
        <v>24</v>
      </c>
      <c r="M43">
        <v>18.8</v>
      </c>
      <c r="N43">
        <v>30.2</v>
      </c>
      <c r="O43">
        <v>2.8</v>
      </c>
      <c r="P43" s="6">
        <v>22.1</v>
      </c>
      <c r="Q43">
        <v>17.3</v>
      </c>
      <c r="R43">
        <v>28</v>
      </c>
      <c r="S43">
        <v>2.6</v>
      </c>
    </row>
    <row r="44" spans="2:19" x14ac:dyDescent="0.35">
      <c r="B44">
        <v>2019</v>
      </c>
      <c r="C44">
        <v>2019</v>
      </c>
      <c r="D44" t="s">
        <v>51</v>
      </c>
      <c r="E44" t="s">
        <v>50</v>
      </c>
      <c r="F44" t="s">
        <v>49</v>
      </c>
      <c r="G44" t="s">
        <v>48</v>
      </c>
      <c r="H44" t="s">
        <v>157</v>
      </c>
      <c r="I44" t="s">
        <v>156</v>
      </c>
      <c r="J44">
        <v>3273</v>
      </c>
      <c r="K44">
        <v>26879242</v>
      </c>
      <c r="L44">
        <v>12.2</v>
      </c>
      <c r="M44">
        <v>11.8</v>
      </c>
      <c r="N44">
        <v>12.6</v>
      </c>
      <c r="O44">
        <v>0.2</v>
      </c>
      <c r="P44" s="6">
        <v>12.5</v>
      </c>
      <c r="Q44">
        <v>12</v>
      </c>
      <c r="R44">
        <v>12.9</v>
      </c>
      <c r="S44">
        <v>0.2</v>
      </c>
    </row>
    <row r="45" spans="2:19" x14ac:dyDescent="0.35">
      <c r="B45">
        <v>2019</v>
      </c>
      <c r="C45">
        <v>2019</v>
      </c>
      <c r="D45" t="s">
        <v>51</v>
      </c>
      <c r="E45" t="s">
        <v>50</v>
      </c>
      <c r="F45" t="s">
        <v>49</v>
      </c>
      <c r="G45" t="s">
        <v>48</v>
      </c>
      <c r="H45" t="s">
        <v>155</v>
      </c>
      <c r="I45" t="s">
        <v>154</v>
      </c>
      <c r="J45">
        <v>29382</v>
      </c>
      <c r="K45">
        <v>97313073</v>
      </c>
      <c r="L45">
        <v>30.2</v>
      </c>
      <c r="M45">
        <v>29.8</v>
      </c>
      <c r="N45">
        <v>30.5</v>
      </c>
      <c r="O45">
        <v>0.2</v>
      </c>
      <c r="P45" s="6">
        <v>28</v>
      </c>
      <c r="Q45">
        <v>27.7</v>
      </c>
      <c r="R45">
        <v>28.4</v>
      </c>
      <c r="S45">
        <v>0.2</v>
      </c>
    </row>
    <row r="46" spans="2:19" x14ac:dyDescent="0.35">
      <c r="B46">
        <v>2019</v>
      </c>
      <c r="C46">
        <v>2019</v>
      </c>
      <c r="D46" t="s">
        <v>51</v>
      </c>
      <c r="E46" t="s">
        <v>50</v>
      </c>
      <c r="F46" t="s">
        <v>49</v>
      </c>
      <c r="G46" t="s">
        <v>48</v>
      </c>
      <c r="H46" t="s">
        <v>153</v>
      </c>
      <c r="I46" t="s">
        <v>152</v>
      </c>
      <c r="J46">
        <v>99</v>
      </c>
      <c r="K46" t="s">
        <v>151</v>
      </c>
      <c r="L46" t="s">
        <v>151</v>
      </c>
      <c r="M46" t="s">
        <v>151</v>
      </c>
      <c r="N46" t="s">
        <v>151</v>
      </c>
      <c r="O46" t="s">
        <v>151</v>
      </c>
      <c r="P46" s="6" t="s">
        <v>151</v>
      </c>
      <c r="Q46" t="s">
        <v>151</v>
      </c>
      <c r="R46" t="s">
        <v>151</v>
      </c>
      <c r="S46" t="s">
        <v>151</v>
      </c>
    </row>
    <row r="47" spans="2:19" x14ac:dyDescent="0.35">
      <c r="B47">
        <v>2019</v>
      </c>
      <c r="C47">
        <v>2019</v>
      </c>
      <c r="D47" t="s">
        <v>51</v>
      </c>
      <c r="E47" t="s">
        <v>50</v>
      </c>
      <c r="F47" t="s">
        <v>239</v>
      </c>
      <c r="G47" t="s">
        <v>50</v>
      </c>
      <c r="H47" t="s">
        <v>157</v>
      </c>
      <c r="I47" t="s">
        <v>156</v>
      </c>
      <c r="J47">
        <v>66</v>
      </c>
      <c r="K47">
        <v>934453</v>
      </c>
      <c r="L47">
        <v>7.1</v>
      </c>
      <c r="M47">
        <v>5.5</v>
      </c>
      <c r="N47">
        <v>9</v>
      </c>
      <c r="O47">
        <v>0.9</v>
      </c>
      <c r="P47" s="6">
        <v>7.7</v>
      </c>
      <c r="Q47">
        <v>5.8</v>
      </c>
      <c r="R47">
        <v>10</v>
      </c>
      <c r="S47">
        <v>1</v>
      </c>
    </row>
    <row r="48" spans="2:19" x14ac:dyDescent="0.35">
      <c r="B48">
        <v>2019</v>
      </c>
      <c r="C48">
        <v>2019</v>
      </c>
      <c r="D48" t="s">
        <v>51</v>
      </c>
      <c r="E48" t="s">
        <v>50</v>
      </c>
      <c r="F48" t="s">
        <v>239</v>
      </c>
      <c r="G48" t="s">
        <v>50</v>
      </c>
      <c r="H48" t="s">
        <v>155</v>
      </c>
      <c r="I48" t="s">
        <v>154</v>
      </c>
      <c r="J48">
        <v>405</v>
      </c>
      <c r="K48">
        <v>3591847</v>
      </c>
      <c r="L48">
        <v>11.3</v>
      </c>
      <c r="M48">
        <v>10.199999999999999</v>
      </c>
      <c r="N48">
        <v>12.4</v>
      </c>
      <c r="O48">
        <v>0.6</v>
      </c>
      <c r="P48" s="6">
        <v>14.2</v>
      </c>
      <c r="Q48">
        <v>12.7</v>
      </c>
      <c r="R48">
        <v>15.7</v>
      </c>
      <c r="S48">
        <v>0.8</v>
      </c>
    </row>
    <row r="49" spans="2:19" x14ac:dyDescent="0.35">
      <c r="B49">
        <v>2020</v>
      </c>
      <c r="C49">
        <v>2020</v>
      </c>
      <c r="D49" t="s">
        <v>57</v>
      </c>
      <c r="E49" t="s">
        <v>56</v>
      </c>
      <c r="F49" t="s">
        <v>161</v>
      </c>
      <c r="G49" t="s">
        <v>160</v>
      </c>
      <c r="H49" t="s">
        <v>155</v>
      </c>
      <c r="I49" t="s">
        <v>154</v>
      </c>
      <c r="J49">
        <v>144</v>
      </c>
      <c r="K49">
        <v>1236734</v>
      </c>
      <c r="L49">
        <v>11.6</v>
      </c>
      <c r="M49">
        <v>9.6999999999999993</v>
      </c>
      <c r="N49">
        <v>13.5</v>
      </c>
      <c r="O49">
        <v>1</v>
      </c>
      <c r="P49" s="6">
        <v>11.7</v>
      </c>
      <c r="Q49">
        <v>9.8000000000000007</v>
      </c>
      <c r="R49">
        <v>13.6</v>
      </c>
      <c r="S49">
        <v>1</v>
      </c>
    </row>
    <row r="50" spans="2:19" x14ac:dyDescent="0.35">
      <c r="B50">
        <v>2020</v>
      </c>
      <c r="C50">
        <v>2020</v>
      </c>
      <c r="D50" t="s">
        <v>57</v>
      </c>
      <c r="E50" t="s">
        <v>56</v>
      </c>
      <c r="F50" t="s">
        <v>241</v>
      </c>
      <c r="G50" t="s">
        <v>240</v>
      </c>
      <c r="H50" t="s">
        <v>155</v>
      </c>
      <c r="I50" t="s">
        <v>154</v>
      </c>
      <c r="J50">
        <v>390</v>
      </c>
      <c r="K50">
        <v>10118956</v>
      </c>
      <c r="L50">
        <v>3.9</v>
      </c>
      <c r="M50">
        <v>3.5</v>
      </c>
      <c r="N50">
        <v>4.2</v>
      </c>
      <c r="O50">
        <v>0.2</v>
      </c>
      <c r="P50" s="6">
        <v>3.7</v>
      </c>
      <c r="Q50">
        <v>3.3</v>
      </c>
      <c r="R50">
        <v>4</v>
      </c>
      <c r="S50">
        <v>0.2</v>
      </c>
    </row>
    <row r="51" spans="2:19" x14ac:dyDescent="0.35">
      <c r="B51">
        <v>2020</v>
      </c>
      <c r="C51">
        <v>2020</v>
      </c>
      <c r="D51" t="s">
        <v>57</v>
      </c>
      <c r="E51" t="s">
        <v>56</v>
      </c>
      <c r="F51" t="s">
        <v>55</v>
      </c>
      <c r="G51" t="s">
        <v>54</v>
      </c>
      <c r="H51" t="s">
        <v>157</v>
      </c>
      <c r="I51" t="s">
        <v>156</v>
      </c>
      <c r="J51">
        <v>27</v>
      </c>
      <c r="K51">
        <v>1576401</v>
      </c>
      <c r="L51">
        <v>1.7</v>
      </c>
      <c r="M51">
        <v>1.1000000000000001</v>
      </c>
      <c r="N51">
        <v>2.5</v>
      </c>
      <c r="O51">
        <v>0.3</v>
      </c>
      <c r="P51" s="6">
        <v>1.8</v>
      </c>
      <c r="Q51">
        <v>1.2</v>
      </c>
      <c r="R51">
        <v>2.7</v>
      </c>
      <c r="S51">
        <v>0.4</v>
      </c>
    </row>
    <row r="52" spans="2:19" x14ac:dyDescent="0.35">
      <c r="B52">
        <v>2020</v>
      </c>
      <c r="C52">
        <v>2020</v>
      </c>
      <c r="D52" t="s">
        <v>57</v>
      </c>
      <c r="E52" t="s">
        <v>56</v>
      </c>
      <c r="F52" t="s">
        <v>55</v>
      </c>
      <c r="G52" t="s">
        <v>54</v>
      </c>
      <c r="H52" t="s">
        <v>155</v>
      </c>
      <c r="I52" t="s">
        <v>154</v>
      </c>
      <c r="J52">
        <v>620</v>
      </c>
      <c r="K52">
        <v>21618774</v>
      </c>
      <c r="L52">
        <v>2.9</v>
      </c>
      <c r="M52">
        <v>2.6</v>
      </c>
      <c r="N52">
        <v>3.1</v>
      </c>
      <c r="O52">
        <v>0.1</v>
      </c>
      <c r="P52" s="6">
        <v>2.9</v>
      </c>
      <c r="Q52">
        <v>2.6</v>
      </c>
      <c r="R52">
        <v>3.1</v>
      </c>
      <c r="S52">
        <v>0.1</v>
      </c>
    </row>
    <row r="53" spans="2:19" x14ac:dyDescent="0.35">
      <c r="B53">
        <v>2020</v>
      </c>
      <c r="C53">
        <v>2020</v>
      </c>
      <c r="D53" t="s">
        <v>57</v>
      </c>
      <c r="E53" t="s">
        <v>56</v>
      </c>
      <c r="F53" t="s">
        <v>243</v>
      </c>
      <c r="G53" t="s">
        <v>242</v>
      </c>
      <c r="H53" t="s">
        <v>155</v>
      </c>
      <c r="I53" t="s">
        <v>154</v>
      </c>
      <c r="J53">
        <v>14</v>
      </c>
      <c r="K53">
        <v>304168</v>
      </c>
      <c r="L53" t="s">
        <v>162</v>
      </c>
      <c r="M53">
        <v>2.5</v>
      </c>
      <c r="N53">
        <v>7.7</v>
      </c>
      <c r="O53">
        <v>1.2</v>
      </c>
      <c r="P53" s="6" t="s">
        <v>162</v>
      </c>
      <c r="Q53">
        <v>2.6</v>
      </c>
      <c r="R53">
        <v>7.8</v>
      </c>
      <c r="S53">
        <v>1.3</v>
      </c>
    </row>
    <row r="54" spans="2:19" x14ac:dyDescent="0.35">
      <c r="B54">
        <v>2020</v>
      </c>
      <c r="C54">
        <v>2020</v>
      </c>
      <c r="D54" t="s">
        <v>57</v>
      </c>
      <c r="E54" t="s">
        <v>56</v>
      </c>
      <c r="F54" t="s">
        <v>49</v>
      </c>
      <c r="G54" t="s">
        <v>48</v>
      </c>
      <c r="H54" t="s">
        <v>157</v>
      </c>
      <c r="I54" t="s">
        <v>156</v>
      </c>
      <c r="J54">
        <v>798</v>
      </c>
      <c r="K54">
        <v>26515820</v>
      </c>
      <c r="L54">
        <v>3</v>
      </c>
      <c r="M54">
        <v>2.8</v>
      </c>
      <c r="N54">
        <v>3.2</v>
      </c>
      <c r="O54">
        <v>0.1</v>
      </c>
      <c r="P54" s="6">
        <v>3</v>
      </c>
      <c r="Q54">
        <v>2.8</v>
      </c>
      <c r="R54">
        <v>3.2</v>
      </c>
      <c r="S54">
        <v>0.1</v>
      </c>
    </row>
    <row r="55" spans="2:19" x14ac:dyDescent="0.35">
      <c r="B55">
        <v>2020</v>
      </c>
      <c r="C55">
        <v>2020</v>
      </c>
      <c r="D55" t="s">
        <v>57</v>
      </c>
      <c r="E55" t="s">
        <v>56</v>
      </c>
      <c r="F55" t="s">
        <v>49</v>
      </c>
      <c r="G55" t="s">
        <v>48</v>
      </c>
      <c r="H55" t="s">
        <v>155</v>
      </c>
      <c r="I55" t="s">
        <v>154</v>
      </c>
      <c r="J55">
        <v>7200</v>
      </c>
      <c r="K55">
        <v>99737719</v>
      </c>
      <c r="L55">
        <v>7.2</v>
      </c>
      <c r="M55">
        <v>7.1</v>
      </c>
      <c r="N55">
        <v>7.4</v>
      </c>
      <c r="O55">
        <v>0.1</v>
      </c>
      <c r="P55" s="6">
        <v>6.9</v>
      </c>
      <c r="Q55">
        <v>6.8</v>
      </c>
      <c r="R55">
        <v>7.1</v>
      </c>
      <c r="S55">
        <v>0.1</v>
      </c>
    </row>
    <row r="56" spans="2:19" x14ac:dyDescent="0.35">
      <c r="B56">
        <v>2020</v>
      </c>
      <c r="C56">
        <v>2020</v>
      </c>
      <c r="D56" t="s">
        <v>57</v>
      </c>
      <c r="E56" t="s">
        <v>56</v>
      </c>
      <c r="F56" t="s">
        <v>49</v>
      </c>
      <c r="G56" t="s">
        <v>48</v>
      </c>
      <c r="H56" t="s">
        <v>153</v>
      </c>
      <c r="I56" t="s">
        <v>152</v>
      </c>
      <c r="J56">
        <v>17</v>
      </c>
      <c r="K56" t="s">
        <v>151</v>
      </c>
      <c r="L56" t="s">
        <v>151</v>
      </c>
      <c r="M56" t="s">
        <v>151</v>
      </c>
      <c r="N56" t="s">
        <v>151</v>
      </c>
      <c r="O56" t="s">
        <v>151</v>
      </c>
      <c r="P56" s="6" t="s">
        <v>151</v>
      </c>
      <c r="Q56" t="s">
        <v>151</v>
      </c>
      <c r="R56" t="s">
        <v>151</v>
      </c>
      <c r="S56" t="s">
        <v>151</v>
      </c>
    </row>
    <row r="57" spans="2:19" x14ac:dyDescent="0.35">
      <c r="B57">
        <v>2020</v>
      </c>
      <c r="C57">
        <v>2020</v>
      </c>
      <c r="D57" t="s">
        <v>57</v>
      </c>
      <c r="E57" t="s">
        <v>56</v>
      </c>
      <c r="F57" t="s">
        <v>239</v>
      </c>
      <c r="G57" t="s">
        <v>50</v>
      </c>
      <c r="H57" t="s">
        <v>157</v>
      </c>
      <c r="I57" t="s">
        <v>156</v>
      </c>
      <c r="J57">
        <v>30</v>
      </c>
      <c r="K57">
        <v>968067</v>
      </c>
      <c r="L57">
        <v>3.1</v>
      </c>
      <c r="M57">
        <v>2.1</v>
      </c>
      <c r="N57">
        <v>4.4000000000000004</v>
      </c>
      <c r="O57">
        <v>0.6</v>
      </c>
      <c r="P57" s="6">
        <v>3.1</v>
      </c>
      <c r="Q57">
        <v>2</v>
      </c>
      <c r="R57">
        <v>4.5</v>
      </c>
      <c r="S57">
        <v>0.6</v>
      </c>
    </row>
    <row r="58" spans="2:19" x14ac:dyDescent="0.35">
      <c r="B58">
        <v>2020</v>
      </c>
      <c r="C58">
        <v>2020</v>
      </c>
      <c r="D58" t="s">
        <v>57</v>
      </c>
      <c r="E58" t="s">
        <v>56</v>
      </c>
      <c r="F58" t="s">
        <v>239</v>
      </c>
      <c r="G58" t="s">
        <v>50</v>
      </c>
      <c r="H58" t="s">
        <v>155</v>
      </c>
      <c r="I58" t="s">
        <v>154</v>
      </c>
      <c r="J58">
        <v>166</v>
      </c>
      <c r="K58">
        <v>3821226</v>
      </c>
      <c r="L58">
        <v>4.3</v>
      </c>
      <c r="M58">
        <v>3.7</v>
      </c>
      <c r="N58">
        <v>5</v>
      </c>
      <c r="O58">
        <v>0.3</v>
      </c>
      <c r="P58" s="6">
        <v>5</v>
      </c>
      <c r="Q58">
        <v>4.2</v>
      </c>
      <c r="R58">
        <v>5.9</v>
      </c>
      <c r="S58">
        <v>0.4</v>
      </c>
    </row>
    <row r="59" spans="2:19" x14ac:dyDescent="0.35">
      <c r="B59">
        <v>2020</v>
      </c>
      <c r="C59">
        <v>2020</v>
      </c>
      <c r="D59" t="s">
        <v>51</v>
      </c>
      <c r="E59" t="s">
        <v>50</v>
      </c>
      <c r="F59" t="s">
        <v>161</v>
      </c>
      <c r="G59" t="s">
        <v>160</v>
      </c>
      <c r="H59" t="s">
        <v>157</v>
      </c>
      <c r="I59" t="s">
        <v>156</v>
      </c>
      <c r="J59">
        <v>30</v>
      </c>
      <c r="K59">
        <v>964570</v>
      </c>
      <c r="L59">
        <v>3.1</v>
      </c>
      <c r="M59">
        <v>2.1</v>
      </c>
      <c r="N59">
        <v>4.4000000000000004</v>
      </c>
      <c r="O59">
        <v>0.6</v>
      </c>
      <c r="P59" s="6">
        <v>2.9</v>
      </c>
      <c r="Q59">
        <v>2</v>
      </c>
      <c r="R59">
        <v>4.2</v>
      </c>
      <c r="S59">
        <v>0.5</v>
      </c>
    </row>
    <row r="60" spans="2:19" x14ac:dyDescent="0.35">
      <c r="B60">
        <v>2020</v>
      </c>
      <c r="C60">
        <v>2020</v>
      </c>
      <c r="D60" t="s">
        <v>51</v>
      </c>
      <c r="E60" t="s">
        <v>50</v>
      </c>
      <c r="F60" t="s">
        <v>161</v>
      </c>
      <c r="G60" t="s">
        <v>160</v>
      </c>
      <c r="H60" t="s">
        <v>155</v>
      </c>
      <c r="I60" t="s">
        <v>154</v>
      </c>
      <c r="J60">
        <v>444</v>
      </c>
      <c r="K60">
        <v>1195604</v>
      </c>
      <c r="L60">
        <v>37.1</v>
      </c>
      <c r="M60">
        <v>33.700000000000003</v>
      </c>
      <c r="N60">
        <v>40.6</v>
      </c>
      <c r="O60">
        <v>1.8</v>
      </c>
      <c r="P60" s="6">
        <v>36.4</v>
      </c>
      <c r="Q60">
        <v>32.9</v>
      </c>
      <c r="R60">
        <v>39.799999999999997</v>
      </c>
      <c r="S60">
        <v>1.8</v>
      </c>
    </row>
    <row r="61" spans="2:19" x14ac:dyDescent="0.35">
      <c r="B61">
        <v>2020</v>
      </c>
      <c r="C61">
        <v>2020</v>
      </c>
      <c r="D61" t="s">
        <v>51</v>
      </c>
      <c r="E61" t="s">
        <v>50</v>
      </c>
      <c r="F61" t="s">
        <v>241</v>
      </c>
      <c r="G61" t="s">
        <v>240</v>
      </c>
      <c r="H61" t="s">
        <v>157</v>
      </c>
      <c r="I61" t="s">
        <v>156</v>
      </c>
      <c r="J61">
        <v>28</v>
      </c>
      <c r="K61">
        <v>322464</v>
      </c>
      <c r="L61">
        <v>8.6999999999999993</v>
      </c>
      <c r="M61">
        <v>5.8</v>
      </c>
      <c r="N61">
        <v>12.5</v>
      </c>
      <c r="O61">
        <v>1.6</v>
      </c>
      <c r="P61" s="6">
        <v>9.6</v>
      </c>
      <c r="Q61">
        <v>6</v>
      </c>
      <c r="R61">
        <v>14.6</v>
      </c>
      <c r="S61">
        <v>2.1</v>
      </c>
    </row>
    <row r="62" spans="2:19" x14ac:dyDescent="0.35">
      <c r="B62">
        <v>2020</v>
      </c>
      <c r="C62">
        <v>2020</v>
      </c>
      <c r="D62" t="s">
        <v>51</v>
      </c>
      <c r="E62" t="s">
        <v>50</v>
      </c>
      <c r="F62" t="s">
        <v>241</v>
      </c>
      <c r="G62" t="s">
        <v>240</v>
      </c>
      <c r="H62" t="s">
        <v>155</v>
      </c>
      <c r="I62" t="s">
        <v>154</v>
      </c>
      <c r="J62">
        <v>912</v>
      </c>
      <c r="K62">
        <v>9248241</v>
      </c>
      <c r="L62">
        <v>9.9</v>
      </c>
      <c r="M62">
        <v>9.1999999999999993</v>
      </c>
      <c r="N62">
        <v>10.5</v>
      </c>
      <c r="O62">
        <v>0.3</v>
      </c>
      <c r="P62" s="6">
        <v>9.5</v>
      </c>
      <c r="Q62">
        <v>8.9</v>
      </c>
      <c r="R62">
        <v>10.199999999999999</v>
      </c>
      <c r="S62">
        <v>0.3</v>
      </c>
    </row>
    <row r="63" spans="2:19" x14ac:dyDescent="0.35">
      <c r="B63">
        <v>2020</v>
      </c>
      <c r="C63">
        <v>2020</v>
      </c>
      <c r="D63" t="s">
        <v>51</v>
      </c>
      <c r="E63" t="s">
        <v>50</v>
      </c>
      <c r="F63" t="s">
        <v>55</v>
      </c>
      <c r="G63" t="s">
        <v>54</v>
      </c>
      <c r="H63" t="s">
        <v>157</v>
      </c>
      <c r="I63" t="s">
        <v>156</v>
      </c>
      <c r="J63">
        <v>69</v>
      </c>
      <c r="K63">
        <v>1527370</v>
      </c>
      <c r="L63">
        <v>4.5</v>
      </c>
      <c r="M63">
        <v>3.5</v>
      </c>
      <c r="N63">
        <v>5.7</v>
      </c>
      <c r="O63">
        <v>0.5</v>
      </c>
      <c r="P63" s="6">
        <v>4.5999999999999996</v>
      </c>
      <c r="Q63">
        <v>3.5</v>
      </c>
      <c r="R63">
        <v>5.9</v>
      </c>
      <c r="S63">
        <v>0.6</v>
      </c>
    </row>
    <row r="64" spans="2:19" x14ac:dyDescent="0.35">
      <c r="B64">
        <v>2020</v>
      </c>
      <c r="C64">
        <v>2020</v>
      </c>
      <c r="D64" t="s">
        <v>51</v>
      </c>
      <c r="E64" t="s">
        <v>50</v>
      </c>
      <c r="F64" t="s">
        <v>55</v>
      </c>
      <c r="G64" t="s">
        <v>54</v>
      </c>
      <c r="H64" t="s">
        <v>155</v>
      </c>
      <c r="I64" t="s">
        <v>154</v>
      </c>
      <c r="J64">
        <v>2666</v>
      </c>
      <c r="K64">
        <v>19808567</v>
      </c>
      <c r="L64">
        <v>13.5</v>
      </c>
      <c r="M64">
        <v>12.9</v>
      </c>
      <c r="N64">
        <v>14</v>
      </c>
      <c r="O64">
        <v>0.3</v>
      </c>
      <c r="P64" s="6">
        <v>13.1</v>
      </c>
      <c r="Q64">
        <v>12.6</v>
      </c>
      <c r="R64">
        <v>13.6</v>
      </c>
      <c r="S64">
        <v>0.3</v>
      </c>
    </row>
    <row r="65" spans="2:19" x14ac:dyDescent="0.35">
      <c r="B65">
        <v>2020</v>
      </c>
      <c r="C65">
        <v>2020</v>
      </c>
      <c r="D65" t="s">
        <v>51</v>
      </c>
      <c r="E65" t="s">
        <v>50</v>
      </c>
      <c r="F65" t="s">
        <v>55</v>
      </c>
      <c r="G65" t="s">
        <v>54</v>
      </c>
      <c r="H65" t="s">
        <v>153</v>
      </c>
      <c r="I65" t="s">
        <v>152</v>
      </c>
      <c r="J65">
        <v>10</v>
      </c>
      <c r="K65" t="s">
        <v>151</v>
      </c>
      <c r="L65" t="s">
        <v>151</v>
      </c>
      <c r="M65" t="s">
        <v>151</v>
      </c>
      <c r="N65" t="s">
        <v>151</v>
      </c>
      <c r="O65" t="s">
        <v>151</v>
      </c>
      <c r="P65" s="6" t="s">
        <v>151</v>
      </c>
      <c r="Q65" t="s">
        <v>151</v>
      </c>
      <c r="R65" t="s">
        <v>151</v>
      </c>
      <c r="S65" t="s">
        <v>151</v>
      </c>
    </row>
    <row r="66" spans="2:19" x14ac:dyDescent="0.35">
      <c r="B66">
        <v>2020</v>
      </c>
      <c r="C66">
        <v>2020</v>
      </c>
      <c r="D66" t="s">
        <v>51</v>
      </c>
      <c r="E66" t="s">
        <v>50</v>
      </c>
      <c r="F66" t="s">
        <v>243</v>
      </c>
      <c r="G66" t="s">
        <v>242</v>
      </c>
      <c r="H66" t="s">
        <v>157</v>
      </c>
      <c r="I66" t="s">
        <v>156</v>
      </c>
      <c r="J66">
        <v>10</v>
      </c>
      <c r="K66">
        <v>118829</v>
      </c>
      <c r="L66" t="s">
        <v>162</v>
      </c>
      <c r="M66">
        <v>4</v>
      </c>
      <c r="N66">
        <v>15.5</v>
      </c>
      <c r="O66">
        <v>2.7</v>
      </c>
      <c r="P66" s="6" t="s">
        <v>162</v>
      </c>
      <c r="Q66">
        <v>4.4000000000000004</v>
      </c>
      <c r="R66">
        <v>26.1</v>
      </c>
      <c r="S66">
        <v>4.8</v>
      </c>
    </row>
    <row r="67" spans="2:19" x14ac:dyDescent="0.35">
      <c r="B67">
        <v>2020</v>
      </c>
      <c r="C67">
        <v>2020</v>
      </c>
      <c r="D67" t="s">
        <v>51</v>
      </c>
      <c r="E67" t="s">
        <v>50</v>
      </c>
      <c r="F67" t="s">
        <v>243</v>
      </c>
      <c r="G67" t="s">
        <v>242</v>
      </c>
      <c r="H67" t="s">
        <v>155</v>
      </c>
      <c r="I67" t="s">
        <v>154</v>
      </c>
      <c r="J67">
        <v>65</v>
      </c>
      <c r="K67">
        <v>309339</v>
      </c>
      <c r="L67">
        <v>21</v>
      </c>
      <c r="M67">
        <v>16.2</v>
      </c>
      <c r="N67">
        <v>26.8</v>
      </c>
      <c r="O67">
        <v>2.6</v>
      </c>
      <c r="P67" s="6">
        <v>20</v>
      </c>
      <c r="Q67">
        <v>15.4</v>
      </c>
      <c r="R67">
        <v>25.6</v>
      </c>
      <c r="S67">
        <v>2.5</v>
      </c>
    </row>
    <row r="68" spans="2:19" x14ac:dyDescent="0.35">
      <c r="B68">
        <v>2020</v>
      </c>
      <c r="C68">
        <v>2020</v>
      </c>
      <c r="D68" t="s">
        <v>51</v>
      </c>
      <c r="E68" t="s">
        <v>50</v>
      </c>
      <c r="F68" t="s">
        <v>49</v>
      </c>
      <c r="G68" t="s">
        <v>48</v>
      </c>
      <c r="H68" t="s">
        <v>157</v>
      </c>
      <c r="I68" t="s">
        <v>156</v>
      </c>
      <c r="J68">
        <v>3494</v>
      </c>
      <c r="K68">
        <v>27020514</v>
      </c>
      <c r="L68">
        <v>12.9</v>
      </c>
      <c r="M68">
        <v>12.5</v>
      </c>
      <c r="N68">
        <v>13.4</v>
      </c>
      <c r="O68">
        <v>0.2</v>
      </c>
      <c r="P68" s="6">
        <v>13.1</v>
      </c>
      <c r="Q68">
        <v>12.7</v>
      </c>
      <c r="R68">
        <v>13.6</v>
      </c>
      <c r="S68">
        <v>0.2</v>
      </c>
    </row>
    <row r="69" spans="2:19" x14ac:dyDescent="0.35">
      <c r="B69">
        <v>2020</v>
      </c>
      <c r="C69">
        <v>2020</v>
      </c>
      <c r="D69" t="s">
        <v>51</v>
      </c>
      <c r="E69" t="s">
        <v>50</v>
      </c>
      <c r="F69" t="s">
        <v>49</v>
      </c>
      <c r="G69" t="s">
        <v>48</v>
      </c>
      <c r="H69" t="s">
        <v>155</v>
      </c>
      <c r="I69" t="s">
        <v>154</v>
      </c>
      <c r="J69">
        <v>28242</v>
      </c>
      <c r="K69">
        <v>97035671</v>
      </c>
      <c r="L69">
        <v>29.1</v>
      </c>
      <c r="M69">
        <v>28.8</v>
      </c>
      <c r="N69">
        <v>29.4</v>
      </c>
      <c r="O69">
        <v>0.2</v>
      </c>
      <c r="P69" s="6">
        <v>27.2</v>
      </c>
      <c r="Q69">
        <v>26.8</v>
      </c>
      <c r="R69">
        <v>27.5</v>
      </c>
      <c r="S69">
        <v>0.2</v>
      </c>
    </row>
    <row r="70" spans="2:19" x14ac:dyDescent="0.35">
      <c r="B70">
        <v>2020</v>
      </c>
      <c r="C70">
        <v>2020</v>
      </c>
      <c r="D70" t="s">
        <v>51</v>
      </c>
      <c r="E70" t="s">
        <v>50</v>
      </c>
      <c r="F70" t="s">
        <v>49</v>
      </c>
      <c r="G70" t="s">
        <v>48</v>
      </c>
      <c r="H70" t="s">
        <v>153</v>
      </c>
      <c r="I70" t="s">
        <v>152</v>
      </c>
      <c r="J70">
        <v>74</v>
      </c>
      <c r="K70" t="s">
        <v>151</v>
      </c>
      <c r="L70" t="s">
        <v>151</v>
      </c>
      <c r="M70" t="s">
        <v>151</v>
      </c>
      <c r="N70" t="s">
        <v>151</v>
      </c>
      <c r="O70" t="s">
        <v>151</v>
      </c>
      <c r="P70" s="6" t="s">
        <v>151</v>
      </c>
      <c r="Q70" t="s">
        <v>151</v>
      </c>
      <c r="R70" t="s">
        <v>151</v>
      </c>
      <c r="S70" t="s">
        <v>151</v>
      </c>
    </row>
    <row r="71" spans="2:19" x14ac:dyDescent="0.35">
      <c r="B71">
        <v>2020</v>
      </c>
      <c r="C71">
        <v>2020</v>
      </c>
      <c r="D71" t="s">
        <v>51</v>
      </c>
      <c r="E71" t="s">
        <v>50</v>
      </c>
      <c r="F71" t="s">
        <v>239</v>
      </c>
      <c r="G71" t="s">
        <v>50</v>
      </c>
      <c r="H71" t="s">
        <v>157</v>
      </c>
      <c r="I71" t="s">
        <v>156</v>
      </c>
      <c r="J71">
        <v>70</v>
      </c>
      <c r="K71">
        <v>968788</v>
      </c>
      <c r="L71">
        <v>7.2</v>
      </c>
      <c r="M71">
        <v>5.6</v>
      </c>
      <c r="N71">
        <v>9.1</v>
      </c>
      <c r="O71">
        <v>0.9</v>
      </c>
      <c r="P71" s="6">
        <v>7.9</v>
      </c>
      <c r="Q71">
        <v>6</v>
      </c>
      <c r="R71">
        <v>10.199999999999999</v>
      </c>
      <c r="S71">
        <v>1</v>
      </c>
    </row>
    <row r="72" spans="2:19" x14ac:dyDescent="0.35">
      <c r="B72">
        <v>2020</v>
      </c>
      <c r="C72">
        <v>2020</v>
      </c>
      <c r="D72" t="s">
        <v>51</v>
      </c>
      <c r="E72" t="s">
        <v>50</v>
      </c>
      <c r="F72" t="s">
        <v>239</v>
      </c>
      <c r="G72" t="s">
        <v>50</v>
      </c>
      <c r="H72" t="s">
        <v>155</v>
      </c>
      <c r="I72" t="s">
        <v>154</v>
      </c>
      <c r="J72">
        <v>433</v>
      </c>
      <c r="K72">
        <v>3736245</v>
      </c>
      <c r="L72">
        <v>11.6</v>
      </c>
      <c r="M72">
        <v>10.5</v>
      </c>
      <c r="N72">
        <v>12.7</v>
      </c>
      <c r="O72">
        <v>0.6</v>
      </c>
      <c r="P72" s="6">
        <v>14.5</v>
      </c>
      <c r="Q72">
        <v>13</v>
      </c>
      <c r="R72">
        <v>16</v>
      </c>
      <c r="S72">
        <v>0.8</v>
      </c>
    </row>
    <row r="73" spans="2:19" x14ac:dyDescent="0.35">
      <c r="B73" t="s">
        <v>223</v>
      </c>
      <c r="C73">
        <v>2021</v>
      </c>
      <c r="D73" t="s">
        <v>57</v>
      </c>
      <c r="E73" t="s">
        <v>56</v>
      </c>
      <c r="F73" t="s">
        <v>161</v>
      </c>
      <c r="G73" t="s">
        <v>160</v>
      </c>
      <c r="H73" t="s">
        <v>157</v>
      </c>
      <c r="I73" t="s">
        <v>156</v>
      </c>
      <c r="J73">
        <v>12</v>
      </c>
      <c r="K73">
        <v>896082</v>
      </c>
      <c r="L73" t="s">
        <v>162</v>
      </c>
      <c r="M73">
        <v>0.7</v>
      </c>
      <c r="N73">
        <v>2.2999999999999998</v>
      </c>
      <c r="O73">
        <v>0.4</v>
      </c>
      <c r="P73" s="6" t="s">
        <v>162</v>
      </c>
      <c r="Q73">
        <v>0.7</v>
      </c>
      <c r="R73">
        <v>2.4</v>
      </c>
      <c r="S73">
        <v>0.4</v>
      </c>
    </row>
    <row r="74" spans="2:19" x14ac:dyDescent="0.35">
      <c r="B74" t="s">
        <v>223</v>
      </c>
      <c r="C74">
        <v>2021</v>
      </c>
      <c r="D74" t="s">
        <v>57</v>
      </c>
      <c r="E74" t="s">
        <v>56</v>
      </c>
      <c r="F74" t="s">
        <v>161</v>
      </c>
      <c r="G74" t="s">
        <v>160</v>
      </c>
      <c r="H74" t="s">
        <v>155</v>
      </c>
      <c r="I74" t="s">
        <v>154</v>
      </c>
      <c r="J74">
        <v>166</v>
      </c>
      <c r="K74">
        <v>1236734</v>
      </c>
      <c r="L74">
        <v>13.4</v>
      </c>
      <c r="M74">
        <v>11.4</v>
      </c>
      <c r="N74">
        <v>15.5</v>
      </c>
      <c r="O74">
        <v>1</v>
      </c>
      <c r="P74" s="6">
        <v>13.8</v>
      </c>
      <c r="Q74">
        <v>11.7</v>
      </c>
      <c r="R74">
        <v>15.9</v>
      </c>
      <c r="S74">
        <v>1.1000000000000001</v>
      </c>
    </row>
    <row r="75" spans="2:19" x14ac:dyDescent="0.35">
      <c r="B75" t="s">
        <v>223</v>
      </c>
      <c r="C75">
        <v>2021</v>
      </c>
      <c r="D75" t="s">
        <v>57</v>
      </c>
      <c r="E75" t="s">
        <v>56</v>
      </c>
      <c r="F75" t="s">
        <v>241</v>
      </c>
      <c r="G75" t="s">
        <v>240</v>
      </c>
      <c r="H75" t="s">
        <v>155</v>
      </c>
      <c r="I75" t="s">
        <v>154</v>
      </c>
      <c r="J75">
        <v>412</v>
      </c>
      <c r="K75">
        <v>10118956</v>
      </c>
      <c r="L75">
        <v>4.0999999999999996</v>
      </c>
      <c r="M75">
        <v>3.7</v>
      </c>
      <c r="N75">
        <v>4.5</v>
      </c>
      <c r="O75">
        <v>0.2</v>
      </c>
      <c r="P75" s="6">
        <v>3.9</v>
      </c>
      <c r="Q75">
        <v>3.5</v>
      </c>
      <c r="R75">
        <v>4.3</v>
      </c>
      <c r="S75">
        <v>0.2</v>
      </c>
    </row>
    <row r="76" spans="2:19" x14ac:dyDescent="0.35">
      <c r="B76" t="s">
        <v>223</v>
      </c>
      <c r="C76">
        <v>2021</v>
      </c>
      <c r="D76" t="s">
        <v>57</v>
      </c>
      <c r="E76" t="s">
        <v>56</v>
      </c>
      <c r="F76" t="s">
        <v>55</v>
      </c>
      <c r="G76" t="s">
        <v>54</v>
      </c>
      <c r="H76" t="s">
        <v>157</v>
      </c>
      <c r="I76" t="s">
        <v>156</v>
      </c>
      <c r="J76">
        <v>28</v>
      </c>
      <c r="K76">
        <v>1576401</v>
      </c>
      <c r="L76">
        <v>1.8</v>
      </c>
      <c r="M76">
        <v>1.2</v>
      </c>
      <c r="N76">
        <v>2.6</v>
      </c>
      <c r="O76">
        <v>0.3</v>
      </c>
      <c r="P76" s="6">
        <v>1.7</v>
      </c>
      <c r="Q76">
        <v>1.1000000000000001</v>
      </c>
      <c r="R76">
        <v>2.4</v>
      </c>
      <c r="S76">
        <v>0.3</v>
      </c>
    </row>
    <row r="77" spans="2:19" x14ac:dyDescent="0.35">
      <c r="B77" t="s">
        <v>223</v>
      </c>
      <c r="C77">
        <v>2021</v>
      </c>
      <c r="D77" t="s">
        <v>57</v>
      </c>
      <c r="E77" t="s">
        <v>56</v>
      </c>
      <c r="F77" t="s">
        <v>55</v>
      </c>
      <c r="G77" t="s">
        <v>54</v>
      </c>
      <c r="H77" t="s">
        <v>155</v>
      </c>
      <c r="I77" t="s">
        <v>154</v>
      </c>
      <c r="J77">
        <v>717</v>
      </c>
      <c r="K77">
        <v>21618774</v>
      </c>
      <c r="L77">
        <v>3.3</v>
      </c>
      <c r="M77">
        <v>3.1</v>
      </c>
      <c r="N77">
        <v>3.6</v>
      </c>
      <c r="O77">
        <v>0.1</v>
      </c>
      <c r="P77" s="6">
        <v>3.3</v>
      </c>
      <c r="Q77">
        <v>3.1</v>
      </c>
      <c r="R77">
        <v>3.6</v>
      </c>
      <c r="S77">
        <v>0.1</v>
      </c>
    </row>
    <row r="78" spans="2:19" x14ac:dyDescent="0.35">
      <c r="B78" t="s">
        <v>223</v>
      </c>
      <c r="C78">
        <v>2021</v>
      </c>
      <c r="D78" t="s">
        <v>57</v>
      </c>
      <c r="E78" t="s">
        <v>56</v>
      </c>
      <c r="F78" t="s">
        <v>243</v>
      </c>
      <c r="G78" t="s">
        <v>242</v>
      </c>
      <c r="H78" t="s">
        <v>155</v>
      </c>
      <c r="I78" t="s">
        <v>154</v>
      </c>
      <c r="J78">
        <v>17</v>
      </c>
      <c r="K78">
        <v>304168</v>
      </c>
      <c r="L78" t="s">
        <v>162</v>
      </c>
      <c r="M78">
        <v>3.3</v>
      </c>
      <c r="N78">
        <v>8.9</v>
      </c>
      <c r="O78">
        <v>1.4</v>
      </c>
      <c r="P78" s="6" t="s">
        <v>162</v>
      </c>
      <c r="Q78">
        <v>3.2</v>
      </c>
      <c r="R78">
        <v>8.6999999999999993</v>
      </c>
      <c r="S78">
        <v>1.3</v>
      </c>
    </row>
    <row r="79" spans="2:19" x14ac:dyDescent="0.35">
      <c r="B79" t="s">
        <v>223</v>
      </c>
      <c r="C79">
        <v>2021</v>
      </c>
      <c r="D79" t="s">
        <v>57</v>
      </c>
      <c r="E79" t="s">
        <v>56</v>
      </c>
      <c r="F79" t="s">
        <v>49</v>
      </c>
      <c r="G79" t="s">
        <v>48</v>
      </c>
      <c r="H79" t="s">
        <v>157</v>
      </c>
      <c r="I79" t="s">
        <v>156</v>
      </c>
      <c r="J79">
        <v>872</v>
      </c>
      <c r="K79">
        <v>26515820</v>
      </c>
      <c r="L79">
        <v>3.3</v>
      </c>
      <c r="M79">
        <v>3.1</v>
      </c>
      <c r="N79">
        <v>3.5</v>
      </c>
      <c r="O79">
        <v>0.1</v>
      </c>
      <c r="P79" s="6">
        <v>3.2</v>
      </c>
      <c r="Q79">
        <v>3</v>
      </c>
      <c r="R79">
        <v>3.5</v>
      </c>
      <c r="S79">
        <v>0.1</v>
      </c>
    </row>
    <row r="80" spans="2:19" x14ac:dyDescent="0.35">
      <c r="B80" t="s">
        <v>223</v>
      </c>
      <c r="C80">
        <v>2021</v>
      </c>
      <c r="D80" t="s">
        <v>57</v>
      </c>
      <c r="E80" t="s">
        <v>56</v>
      </c>
      <c r="F80" t="s">
        <v>49</v>
      </c>
      <c r="G80" t="s">
        <v>48</v>
      </c>
      <c r="H80" t="s">
        <v>155</v>
      </c>
      <c r="I80" t="s">
        <v>154</v>
      </c>
      <c r="J80">
        <v>7335</v>
      </c>
      <c r="K80">
        <v>99737719</v>
      </c>
      <c r="L80">
        <v>7.4</v>
      </c>
      <c r="M80">
        <v>7.2</v>
      </c>
      <c r="N80">
        <v>7.5</v>
      </c>
      <c r="O80">
        <v>0.1</v>
      </c>
      <c r="P80" s="6">
        <v>7</v>
      </c>
      <c r="Q80">
        <v>6.9</v>
      </c>
      <c r="R80">
        <v>7.2</v>
      </c>
      <c r="S80">
        <v>0.1</v>
      </c>
    </row>
    <row r="81" spans="2:19" x14ac:dyDescent="0.35">
      <c r="B81" t="s">
        <v>223</v>
      </c>
      <c r="C81">
        <v>2021</v>
      </c>
      <c r="D81" t="s">
        <v>57</v>
      </c>
      <c r="E81" t="s">
        <v>56</v>
      </c>
      <c r="F81" t="s">
        <v>49</v>
      </c>
      <c r="G81" t="s">
        <v>48</v>
      </c>
      <c r="H81" t="s">
        <v>153</v>
      </c>
      <c r="I81" t="s">
        <v>152</v>
      </c>
      <c r="J81">
        <v>23</v>
      </c>
      <c r="K81" t="s">
        <v>151</v>
      </c>
      <c r="L81" t="s">
        <v>151</v>
      </c>
      <c r="M81" t="s">
        <v>151</v>
      </c>
      <c r="N81" t="s">
        <v>151</v>
      </c>
      <c r="O81" t="s">
        <v>151</v>
      </c>
      <c r="P81" s="6" t="s">
        <v>151</v>
      </c>
      <c r="Q81" t="s">
        <v>151</v>
      </c>
      <c r="R81" t="s">
        <v>151</v>
      </c>
      <c r="S81" t="s">
        <v>151</v>
      </c>
    </row>
    <row r="82" spans="2:19" x14ac:dyDescent="0.35">
      <c r="B82" t="s">
        <v>223</v>
      </c>
      <c r="C82">
        <v>2021</v>
      </c>
      <c r="D82" t="s">
        <v>57</v>
      </c>
      <c r="E82" t="s">
        <v>56</v>
      </c>
      <c r="F82" t="s">
        <v>239</v>
      </c>
      <c r="G82" t="s">
        <v>50</v>
      </c>
      <c r="H82" t="s">
        <v>157</v>
      </c>
      <c r="I82" t="s">
        <v>156</v>
      </c>
      <c r="J82">
        <v>18</v>
      </c>
      <c r="K82">
        <v>968067</v>
      </c>
      <c r="L82" t="s">
        <v>162</v>
      </c>
      <c r="M82">
        <v>1.1000000000000001</v>
      </c>
      <c r="N82">
        <v>2.9</v>
      </c>
      <c r="O82">
        <v>0.4</v>
      </c>
      <c r="P82" s="6" t="s">
        <v>162</v>
      </c>
      <c r="Q82">
        <v>1.1000000000000001</v>
      </c>
      <c r="R82">
        <v>3</v>
      </c>
      <c r="S82">
        <v>0.5</v>
      </c>
    </row>
    <row r="83" spans="2:19" x14ac:dyDescent="0.35">
      <c r="B83" t="s">
        <v>223</v>
      </c>
      <c r="C83">
        <v>2021</v>
      </c>
      <c r="D83" t="s">
        <v>57</v>
      </c>
      <c r="E83" t="s">
        <v>56</v>
      </c>
      <c r="F83" t="s">
        <v>239</v>
      </c>
      <c r="G83" t="s">
        <v>50</v>
      </c>
      <c r="H83" t="s">
        <v>155</v>
      </c>
      <c r="I83" t="s">
        <v>154</v>
      </c>
      <c r="J83">
        <v>147</v>
      </c>
      <c r="K83">
        <v>3821226</v>
      </c>
      <c r="L83">
        <v>3.8</v>
      </c>
      <c r="M83">
        <v>3.2</v>
      </c>
      <c r="N83">
        <v>4.5</v>
      </c>
      <c r="O83">
        <v>0.3</v>
      </c>
      <c r="P83" s="6">
        <v>4.7</v>
      </c>
      <c r="Q83">
        <v>3.9</v>
      </c>
      <c r="R83">
        <v>5.5</v>
      </c>
      <c r="S83">
        <v>0.4</v>
      </c>
    </row>
    <row r="84" spans="2:19" x14ac:dyDescent="0.35">
      <c r="B84" t="s">
        <v>223</v>
      </c>
      <c r="C84">
        <v>2021</v>
      </c>
      <c r="D84" t="s">
        <v>51</v>
      </c>
      <c r="E84" t="s">
        <v>50</v>
      </c>
      <c r="F84" t="s">
        <v>161</v>
      </c>
      <c r="G84" t="s">
        <v>160</v>
      </c>
      <c r="H84" t="s">
        <v>157</v>
      </c>
      <c r="I84" t="s">
        <v>156</v>
      </c>
      <c r="J84">
        <v>27</v>
      </c>
      <c r="K84">
        <v>964570</v>
      </c>
      <c r="L84">
        <v>2.8</v>
      </c>
      <c r="M84">
        <v>1.8</v>
      </c>
      <c r="N84">
        <v>4.0999999999999996</v>
      </c>
      <c r="O84">
        <v>0.5</v>
      </c>
      <c r="P84" s="6">
        <v>2.7</v>
      </c>
      <c r="Q84">
        <v>1.8</v>
      </c>
      <c r="R84">
        <v>4</v>
      </c>
      <c r="S84">
        <v>0.5</v>
      </c>
    </row>
    <row r="85" spans="2:19" x14ac:dyDescent="0.35">
      <c r="B85" t="s">
        <v>223</v>
      </c>
      <c r="C85">
        <v>2021</v>
      </c>
      <c r="D85" t="s">
        <v>51</v>
      </c>
      <c r="E85" t="s">
        <v>50</v>
      </c>
      <c r="F85" t="s">
        <v>161</v>
      </c>
      <c r="G85" t="s">
        <v>160</v>
      </c>
      <c r="H85" t="s">
        <v>155</v>
      </c>
      <c r="I85" t="s">
        <v>154</v>
      </c>
      <c r="J85">
        <v>525</v>
      </c>
      <c r="K85">
        <v>1195604</v>
      </c>
      <c r="L85">
        <v>43.9</v>
      </c>
      <c r="M85">
        <v>40.200000000000003</v>
      </c>
      <c r="N85">
        <v>47.7</v>
      </c>
      <c r="O85">
        <v>1.9</v>
      </c>
      <c r="P85" s="6">
        <v>43.2</v>
      </c>
      <c r="Q85">
        <v>39.4</v>
      </c>
      <c r="R85">
        <v>46.9</v>
      </c>
      <c r="S85">
        <v>1.9</v>
      </c>
    </row>
    <row r="86" spans="2:19" x14ac:dyDescent="0.35">
      <c r="B86" t="s">
        <v>223</v>
      </c>
      <c r="C86">
        <v>2021</v>
      </c>
      <c r="D86" t="s">
        <v>51</v>
      </c>
      <c r="E86" t="s">
        <v>50</v>
      </c>
      <c r="F86" t="s">
        <v>241</v>
      </c>
      <c r="G86" t="s">
        <v>240</v>
      </c>
      <c r="H86" t="s">
        <v>157</v>
      </c>
      <c r="I86" t="s">
        <v>156</v>
      </c>
      <c r="J86">
        <v>20</v>
      </c>
      <c r="K86">
        <v>322464</v>
      </c>
      <c r="L86">
        <v>6.2</v>
      </c>
      <c r="M86">
        <v>3.8</v>
      </c>
      <c r="N86">
        <v>9.6</v>
      </c>
      <c r="O86">
        <v>1.4</v>
      </c>
      <c r="P86" s="6">
        <v>5.9</v>
      </c>
      <c r="Q86">
        <v>3.5</v>
      </c>
      <c r="R86">
        <v>9.1999999999999993</v>
      </c>
      <c r="S86">
        <v>1.3</v>
      </c>
    </row>
    <row r="87" spans="2:19" x14ac:dyDescent="0.35">
      <c r="B87" t="s">
        <v>223</v>
      </c>
      <c r="C87">
        <v>2021</v>
      </c>
      <c r="D87" t="s">
        <v>51</v>
      </c>
      <c r="E87" t="s">
        <v>50</v>
      </c>
      <c r="F87" t="s">
        <v>241</v>
      </c>
      <c r="G87" t="s">
        <v>240</v>
      </c>
      <c r="H87" t="s">
        <v>155</v>
      </c>
      <c r="I87" t="s">
        <v>154</v>
      </c>
      <c r="J87">
        <v>959</v>
      </c>
      <c r="K87">
        <v>9248241</v>
      </c>
      <c r="L87">
        <v>10.4</v>
      </c>
      <c r="M87">
        <v>9.6999999999999993</v>
      </c>
      <c r="N87">
        <v>11</v>
      </c>
      <c r="O87">
        <v>0.3</v>
      </c>
      <c r="P87" s="6">
        <v>10.1</v>
      </c>
      <c r="Q87">
        <v>9.4</v>
      </c>
      <c r="R87">
        <v>10.7</v>
      </c>
      <c r="S87">
        <v>0.3</v>
      </c>
    </row>
    <row r="88" spans="2:19" x14ac:dyDescent="0.35">
      <c r="B88" t="s">
        <v>223</v>
      </c>
      <c r="C88">
        <v>2021</v>
      </c>
      <c r="D88" t="s">
        <v>51</v>
      </c>
      <c r="E88" t="s">
        <v>50</v>
      </c>
      <c r="F88" t="s">
        <v>55</v>
      </c>
      <c r="G88" t="s">
        <v>54</v>
      </c>
      <c r="H88" t="s">
        <v>157</v>
      </c>
      <c r="I88" t="s">
        <v>156</v>
      </c>
      <c r="J88">
        <v>78</v>
      </c>
      <c r="K88">
        <v>1527370</v>
      </c>
      <c r="L88">
        <v>5.0999999999999996</v>
      </c>
      <c r="M88">
        <v>4</v>
      </c>
      <c r="N88">
        <v>6.4</v>
      </c>
      <c r="O88">
        <v>0.6</v>
      </c>
      <c r="P88" s="6">
        <v>4.7</v>
      </c>
      <c r="Q88">
        <v>3.7</v>
      </c>
      <c r="R88">
        <v>5.9</v>
      </c>
      <c r="S88">
        <v>0.5</v>
      </c>
    </row>
    <row r="89" spans="2:19" x14ac:dyDescent="0.35">
      <c r="B89" t="s">
        <v>223</v>
      </c>
      <c r="C89">
        <v>2021</v>
      </c>
      <c r="D89" t="s">
        <v>51</v>
      </c>
      <c r="E89" t="s">
        <v>50</v>
      </c>
      <c r="F89" t="s">
        <v>55</v>
      </c>
      <c r="G89" t="s">
        <v>54</v>
      </c>
      <c r="H89" t="s">
        <v>155</v>
      </c>
      <c r="I89" t="s">
        <v>154</v>
      </c>
      <c r="J89">
        <v>2970</v>
      </c>
      <c r="K89">
        <v>19808567</v>
      </c>
      <c r="L89">
        <v>15</v>
      </c>
      <c r="M89">
        <v>14.5</v>
      </c>
      <c r="N89">
        <v>15.5</v>
      </c>
      <c r="O89">
        <v>0.3</v>
      </c>
      <c r="P89" s="6">
        <v>14.8</v>
      </c>
      <c r="Q89">
        <v>14.2</v>
      </c>
      <c r="R89">
        <v>15.3</v>
      </c>
      <c r="S89">
        <v>0.3</v>
      </c>
    </row>
    <row r="90" spans="2:19" x14ac:dyDescent="0.35">
      <c r="B90" t="s">
        <v>223</v>
      </c>
      <c r="C90">
        <v>2021</v>
      </c>
      <c r="D90" t="s">
        <v>51</v>
      </c>
      <c r="E90" t="s">
        <v>50</v>
      </c>
      <c r="F90" t="s">
        <v>243</v>
      </c>
      <c r="G90" t="s">
        <v>242</v>
      </c>
      <c r="H90" t="s">
        <v>155</v>
      </c>
      <c r="I90" t="s">
        <v>154</v>
      </c>
      <c r="J90">
        <v>64</v>
      </c>
      <c r="K90">
        <v>309339</v>
      </c>
      <c r="L90">
        <v>20.7</v>
      </c>
      <c r="M90">
        <v>15.9</v>
      </c>
      <c r="N90">
        <v>26.4</v>
      </c>
      <c r="O90">
        <v>2.6</v>
      </c>
      <c r="P90" s="6">
        <v>19.600000000000001</v>
      </c>
      <c r="Q90">
        <v>15</v>
      </c>
      <c r="R90">
        <v>25</v>
      </c>
      <c r="S90">
        <v>2.5</v>
      </c>
    </row>
    <row r="91" spans="2:19" x14ac:dyDescent="0.35">
      <c r="B91" t="s">
        <v>223</v>
      </c>
      <c r="C91">
        <v>2021</v>
      </c>
      <c r="D91" t="s">
        <v>51</v>
      </c>
      <c r="E91" t="s">
        <v>50</v>
      </c>
      <c r="F91" t="s">
        <v>49</v>
      </c>
      <c r="G91" t="s">
        <v>48</v>
      </c>
      <c r="H91" t="s">
        <v>157</v>
      </c>
      <c r="I91" t="s">
        <v>156</v>
      </c>
      <c r="J91">
        <v>3759</v>
      </c>
      <c r="K91">
        <v>27020514</v>
      </c>
      <c r="L91">
        <v>13.9</v>
      </c>
      <c r="M91">
        <v>13.5</v>
      </c>
      <c r="N91">
        <v>14.4</v>
      </c>
      <c r="O91">
        <v>0.2</v>
      </c>
      <c r="P91" s="6">
        <v>14.1</v>
      </c>
      <c r="Q91">
        <v>13.7</v>
      </c>
      <c r="R91">
        <v>14.6</v>
      </c>
      <c r="S91">
        <v>0.2</v>
      </c>
    </row>
    <row r="92" spans="2:19" x14ac:dyDescent="0.35">
      <c r="B92" t="s">
        <v>223</v>
      </c>
      <c r="C92">
        <v>2021</v>
      </c>
      <c r="D92" t="s">
        <v>51</v>
      </c>
      <c r="E92" t="s">
        <v>50</v>
      </c>
      <c r="F92" t="s">
        <v>49</v>
      </c>
      <c r="G92" t="s">
        <v>48</v>
      </c>
      <c r="H92" t="s">
        <v>155</v>
      </c>
      <c r="I92" t="s">
        <v>154</v>
      </c>
      <c r="J92">
        <v>29229</v>
      </c>
      <c r="K92">
        <v>97035671</v>
      </c>
      <c r="L92">
        <v>30.1</v>
      </c>
      <c r="M92">
        <v>29.8</v>
      </c>
      <c r="N92">
        <v>30.5</v>
      </c>
      <c r="O92">
        <v>0.2</v>
      </c>
      <c r="P92" s="6">
        <v>28.1</v>
      </c>
      <c r="Q92">
        <v>27.8</v>
      </c>
      <c r="R92">
        <v>28.5</v>
      </c>
      <c r="S92">
        <v>0.2</v>
      </c>
    </row>
    <row r="93" spans="2:19" x14ac:dyDescent="0.35">
      <c r="B93" t="s">
        <v>223</v>
      </c>
      <c r="C93">
        <v>2021</v>
      </c>
      <c r="D93" t="s">
        <v>51</v>
      </c>
      <c r="E93" t="s">
        <v>50</v>
      </c>
      <c r="F93" t="s">
        <v>49</v>
      </c>
      <c r="G93" t="s">
        <v>48</v>
      </c>
      <c r="H93" t="s">
        <v>153</v>
      </c>
      <c r="I93" t="s">
        <v>152</v>
      </c>
      <c r="J93">
        <v>76</v>
      </c>
      <c r="K93" t="s">
        <v>151</v>
      </c>
      <c r="L93" t="s">
        <v>151</v>
      </c>
      <c r="M93" t="s">
        <v>151</v>
      </c>
      <c r="N93" t="s">
        <v>151</v>
      </c>
      <c r="O93" t="s">
        <v>151</v>
      </c>
      <c r="P93" s="6" t="s">
        <v>151</v>
      </c>
      <c r="Q93" t="s">
        <v>151</v>
      </c>
      <c r="R93" t="s">
        <v>151</v>
      </c>
      <c r="S93" t="s">
        <v>151</v>
      </c>
    </row>
    <row r="94" spans="2:19" x14ac:dyDescent="0.35">
      <c r="B94" t="s">
        <v>223</v>
      </c>
      <c r="C94">
        <v>2021</v>
      </c>
      <c r="D94" t="s">
        <v>51</v>
      </c>
      <c r="E94" t="s">
        <v>50</v>
      </c>
      <c r="F94" t="s">
        <v>239</v>
      </c>
      <c r="G94" t="s">
        <v>50</v>
      </c>
      <c r="H94" t="s">
        <v>157</v>
      </c>
      <c r="I94" t="s">
        <v>156</v>
      </c>
      <c r="J94">
        <v>65</v>
      </c>
      <c r="K94">
        <v>968788</v>
      </c>
      <c r="L94">
        <v>6.7</v>
      </c>
      <c r="M94">
        <v>5.2</v>
      </c>
      <c r="N94">
        <v>8.6</v>
      </c>
      <c r="O94">
        <v>0.8</v>
      </c>
      <c r="P94" s="6">
        <v>6.8</v>
      </c>
      <c r="Q94">
        <v>5.2</v>
      </c>
      <c r="R94">
        <v>8.8000000000000007</v>
      </c>
      <c r="S94">
        <v>0.9</v>
      </c>
    </row>
    <row r="95" spans="2:19" x14ac:dyDescent="0.35">
      <c r="B95" t="s">
        <v>223</v>
      </c>
      <c r="C95">
        <v>2021</v>
      </c>
      <c r="D95" t="s">
        <v>51</v>
      </c>
      <c r="E95" t="s">
        <v>50</v>
      </c>
      <c r="F95" t="s">
        <v>239</v>
      </c>
      <c r="G95" t="s">
        <v>50</v>
      </c>
      <c r="H95" t="s">
        <v>155</v>
      </c>
      <c r="I95" t="s">
        <v>154</v>
      </c>
      <c r="J95">
        <v>483</v>
      </c>
      <c r="K95">
        <v>3736245</v>
      </c>
      <c r="L95">
        <v>12.9</v>
      </c>
      <c r="M95">
        <v>11.8</v>
      </c>
      <c r="N95">
        <v>14.1</v>
      </c>
      <c r="O95">
        <v>0.6</v>
      </c>
      <c r="P95" s="6">
        <v>15.9</v>
      </c>
      <c r="Q95">
        <v>14.4</v>
      </c>
      <c r="R95">
        <v>17.5</v>
      </c>
      <c r="S95">
        <v>0.8</v>
      </c>
    </row>
    <row r="96" spans="2:19" x14ac:dyDescent="0.35">
      <c r="B96" t="s">
        <v>222</v>
      </c>
      <c r="C96">
        <v>2022</v>
      </c>
      <c r="D96" t="s">
        <v>57</v>
      </c>
      <c r="E96" t="s">
        <v>56</v>
      </c>
      <c r="F96" t="s">
        <v>161</v>
      </c>
      <c r="G96" t="s">
        <v>160</v>
      </c>
      <c r="H96" t="s">
        <v>155</v>
      </c>
      <c r="I96" t="s">
        <v>154</v>
      </c>
      <c r="J96">
        <v>30</v>
      </c>
      <c r="K96">
        <v>1236734</v>
      </c>
      <c r="L96">
        <v>2.4</v>
      </c>
      <c r="M96">
        <v>1.6</v>
      </c>
      <c r="N96">
        <v>3.5</v>
      </c>
      <c r="O96">
        <v>0.4</v>
      </c>
      <c r="P96" s="6">
        <v>2.6</v>
      </c>
      <c r="Q96">
        <v>1.8</v>
      </c>
      <c r="R96">
        <v>3.8</v>
      </c>
      <c r="S96">
        <v>0.5</v>
      </c>
    </row>
    <row r="97" spans="1:19" x14ac:dyDescent="0.35">
      <c r="B97" t="s">
        <v>222</v>
      </c>
      <c r="C97">
        <v>2022</v>
      </c>
      <c r="D97" t="s">
        <v>57</v>
      </c>
      <c r="E97" t="s">
        <v>56</v>
      </c>
      <c r="F97" t="s">
        <v>241</v>
      </c>
      <c r="G97" t="s">
        <v>240</v>
      </c>
      <c r="H97" t="s">
        <v>155</v>
      </c>
      <c r="I97" t="s">
        <v>154</v>
      </c>
      <c r="J97">
        <v>70</v>
      </c>
      <c r="K97">
        <v>10118956</v>
      </c>
      <c r="L97">
        <v>0.7</v>
      </c>
      <c r="M97">
        <v>0.5</v>
      </c>
      <c r="N97">
        <v>0.9</v>
      </c>
      <c r="O97">
        <v>0.1</v>
      </c>
      <c r="P97" s="6">
        <v>0.7</v>
      </c>
      <c r="Q97">
        <v>0.5</v>
      </c>
      <c r="R97">
        <v>0.9</v>
      </c>
      <c r="S97">
        <v>0.1</v>
      </c>
    </row>
    <row r="98" spans="1:19" x14ac:dyDescent="0.35">
      <c r="B98" t="s">
        <v>222</v>
      </c>
      <c r="C98">
        <v>2022</v>
      </c>
      <c r="D98" t="s">
        <v>57</v>
      </c>
      <c r="E98" t="s">
        <v>56</v>
      </c>
      <c r="F98" t="s">
        <v>55</v>
      </c>
      <c r="G98" t="s">
        <v>54</v>
      </c>
      <c r="H98" t="s">
        <v>155</v>
      </c>
      <c r="I98" t="s">
        <v>154</v>
      </c>
      <c r="J98">
        <v>117</v>
      </c>
      <c r="K98">
        <v>21618774</v>
      </c>
      <c r="L98">
        <v>0.5</v>
      </c>
      <c r="M98">
        <v>0.4</v>
      </c>
      <c r="N98">
        <v>0.6</v>
      </c>
      <c r="O98">
        <v>0.1</v>
      </c>
      <c r="P98" s="6">
        <v>0.5</v>
      </c>
      <c r="Q98">
        <v>0.4</v>
      </c>
      <c r="R98">
        <v>0.6</v>
      </c>
      <c r="S98">
        <v>0.1</v>
      </c>
    </row>
    <row r="99" spans="1:19" x14ac:dyDescent="0.35">
      <c r="B99" t="s">
        <v>222</v>
      </c>
      <c r="C99">
        <v>2022</v>
      </c>
      <c r="D99" t="s">
        <v>57</v>
      </c>
      <c r="E99" t="s">
        <v>56</v>
      </c>
      <c r="F99" t="s">
        <v>49</v>
      </c>
      <c r="G99" t="s">
        <v>48</v>
      </c>
      <c r="H99" t="s">
        <v>157</v>
      </c>
      <c r="I99" t="s">
        <v>156</v>
      </c>
      <c r="J99">
        <v>157</v>
      </c>
      <c r="K99">
        <v>26515820</v>
      </c>
      <c r="L99">
        <v>0.6</v>
      </c>
      <c r="M99">
        <v>0.5</v>
      </c>
      <c r="N99">
        <v>0.7</v>
      </c>
      <c r="O99">
        <v>0</v>
      </c>
      <c r="P99" s="6">
        <v>0.6</v>
      </c>
      <c r="Q99">
        <v>0.5</v>
      </c>
      <c r="R99">
        <v>0.7</v>
      </c>
      <c r="S99">
        <v>0</v>
      </c>
    </row>
    <row r="100" spans="1:19" x14ac:dyDescent="0.35">
      <c r="B100" t="s">
        <v>222</v>
      </c>
      <c r="C100">
        <v>2022</v>
      </c>
      <c r="D100" t="s">
        <v>57</v>
      </c>
      <c r="E100" t="s">
        <v>56</v>
      </c>
      <c r="F100" t="s">
        <v>49</v>
      </c>
      <c r="G100" t="s">
        <v>48</v>
      </c>
      <c r="H100" t="s">
        <v>155</v>
      </c>
      <c r="I100" t="s">
        <v>154</v>
      </c>
      <c r="J100">
        <v>1205</v>
      </c>
      <c r="K100">
        <v>99737719</v>
      </c>
      <c r="L100">
        <v>1.2</v>
      </c>
      <c r="M100">
        <v>1.1000000000000001</v>
      </c>
      <c r="N100">
        <v>1.3</v>
      </c>
      <c r="O100">
        <v>0</v>
      </c>
      <c r="P100" s="6">
        <v>1.1000000000000001</v>
      </c>
      <c r="Q100">
        <v>1.1000000000000001</v>
      </c>
      <c r="R100">
        <v>1.2</v>
      </c>
      <c r="S100">
        <v>0</v>
      </c>
    </row>
    <row r="101" spans="1:19" x14ac:dyDescent="0.35">
      <c r="B101" t="s">
        <v>222</v>
      </c>
      <c r="C101">
        <v>2022</v>
      </c>
      <c r="D101" t="s">
        <v>57</v>
      </c>
      <c r="E101" t="s">
        <v>56</v>
      </c>
      <c r="F101" t="s">
        <v>239</v>
      </c>
      <c r="G101" t="s">
        <v>50</v>
      </c>
      <c r="H101" t="s">
        <v>155</v>
      </c>
      <c r="I101" t="s">
        <v>154</v>
      </c>
      <c r="J101">
        <v>28</v>
      </c>
      <c r="K101">
        <v>3821226</v>
      </c>
      <c r="L101">
        <v>0.7</v>
      </c>
      <c r="M101">
        <v>0.5</v>
      </c>
      <c r="N101">
        <v>1.1000000000000001</v>
      </c>
      <c r="O101">
        <v>0.1</v>
      </c>
      <c r="P101" s="6">
        <v>0.8</v>
      </c>
      <c r="Q101">
        <v>0.5</v>
      </c>
      <c r="R101">
        <v>1.3</v>
      </c>
      <c r="S101">
        <v>0.2</v>
      </c>
    </row>
    <row r="102" spans="1:19" x14ac:dyDescent="0.35">
      <c r="B102" t="s">
        <v>222</v>
      </c>
      <c r="C102">
        <v>2022</v>
      </c>
      <c r="D102" t="s">
        <v>51</v>
      </c>
      <c r="E102" t="s">
        <v>50</v>
      </c>
      <c r="F102" t="s">
        <v>161</v>
      </c>
      <c r="G102" t="s">
        <v>160</v>
      </c>
      <c r="H102" t="s">
        <v>155</v>
      </c>
      <c r="I102" t="s">
        <v>154</v>
      </c>
      <c r="J102">
        <v>74</v>
      </c>
      <c r="K102">
        <v>1195604</v>
      </c>
      <c r="L102">
        <v>6.2</v>
      </c>
      <c r="M102">
        <v>4.9000000000000004</v>
      </c>
      <c r="N102">
        <v>7.8</v>
      </c>
      <c r="O102">
        <v>0.7</v>
      </c>
      <c r="P102" s="6">
        <v>6.2</v>
      </c>
      <c r="Q102">
        <v>4.8</v>
      </c>
      <c r="R102">
        <v>7.8</v>
      </c>
      <c r="S102">
        <v>0.7</v>
      </c>
    </row>
    <row r="103" spans="1:19" x14ac:dyDescent="0.35">
      <c r="B103" t="s">
        <v>222</v>
      </c>
      <c r="C103">
        <v>2022</v>
      </c>
      <c r="D103" t="s">
        <v>51</v>
      </c>
      <c r="E103" t="s">
        <v>50</v>
      </c>
      <c r="F103" t="s">
        <v>241</v>
      </c>
      <c r="G103" t="s">
        <v>240</v>
      </c>
      <c r="H103" t="s">
        <v>155</v>
      </c>
      <c r="I103" t="s">
        <v>154</v>
      </c>
      <c r="J103">
        <v>190</v>
      </c>
      <c r="K103">
        <v>9248241</v>
      </c>
      <c r="L103">
        <v>2.1</v>
      </c>
      <c r="M103">
        <v>1.8</v>
      </c>
      <c r="N103">
        <v>2.2999999999999998</v>
      </c>
      <c r="O103">
        <v>0.1</v>
      </c>
      <c r="P103" s="6">
        <v>2</v>
      </c>
      <c r="Q103">
        <v>1.7</v>
      </c>
      <c r="R103">
        <v>2.2999999999999998</v>
      </c>
      <c r="S103">
        <v>0.1</v>
      </c>
    </row>
    <row r="104" spans="1:19" x14ac:dyDescent="0.35">
      <c r="B104" t="s">
        <v>222</v>
      </c>
      <c r="C104">
        <v>2022</v>
      </c>
      <c r="D104" t="s">
        <v>51</v>
      </c>
      <c r="E104" t="s">
        <v>50</v>
      </c>
      <c r="F104" t="s">
        <v>55</v>
      </c>
      <c r="G104" t="s">
        <v>54</v>
      </c>
      <c r="H104" t="s">
        <v>157</v>
      </c>
      <c r="I104" t="s">
        <v>156</v>
      </c>
      <c r="J104">
        <v>12</v>
      </c>
      <c r="K104">
        <v>1527370</v>
      </c>
      <c r="L104" t="s">
        <v>162</v>
      </c>
      <c r="M104">
        <v>0.4</v>
      </c>
      <c r="N104">
        <v>1.4</v>
      </c>
      <c r="O104">
        <v>0.2</v>
      </c>
      <c r="P104" s="6" t="s">
        <v>162</v>
      </c>
      <c r="Q104">
        <v>0.4</v>
      </c>
      <c r="R104">
        <v>1.4</v>
      </c>
      <c r="S104">
        <v>0.2</v>
      </c>
    </row>
    <row r="105" spans="1:19" x14ac:dyDescent="0.35">
      <c r="B105" t="s">
        <v>222</v>
      </c>
      <c r="C105">
        <v>2022</v>
      </c>
      <c r="D105" t="s">
        <v>51</v>
      </c>
      <c r="E105" t="s">
        <v>50</v>
      </c>
      <c r="F105" t="s">
        <v>55</v>
      </c>
      <c r="G105" t="s">
        <v>54</v>
      </c>
      <c r="H105" t="s">
        <v>155</v>
      </c>
      <c r="I105" t="s">
        <v>154</v>
      </c>
      <c r="J105">
        <v>540</v>
      </c>
      <c r="K105">
        <v>19808567</v>
      </c>
      <c r="L105">
        <v>2.7</v>
      </c>
      <c r="M105">
        <v>2.5</v>
      </c>
      <c r="N105">
        <v>3</v>
      </c>
      <c r="O105">
        <v>0.1</v>
      </c>
      <c r="P105" s="6">
        <v>2.7</v>
      </c>
      <c r="Q105">
        <v>2.5</v>
      </c>
      <c r="R105">
        <v>2.9</v>
      </c>
      <c r="S105">
        <v>0.1</v>
      </c>
    </row>
    <row r="106" spans="1:19" x14ac:dyDescent="0.35">
      <c r="B106" t="s">
        <v>222</v>
      </c>
      <c r="C106">
        <v>2022</v>
      </c>
      <c r="D106" t="s">
        <v>51</v>
      </c>
      <c r="E106" t="s">
        <v>50</v>
      </c>
      <c r="F106" t="s">
        <v>49</v>
      </c>
      <c r="G106" t="s">
        <v>48</v>
      </c>
      <c r="H106" t="s">
        <v>157</v>
      </c>
      <c r="I106" t="s">
        <v>156</v>
      </c>
      <c r="J106">
        <v>658</v>
      </c>
      <c r="K106">
        <v>27020514</v>
      </c>
      <c r="L106">
        <v>2.4</v>
      </c>
      <c r="M106">
        <v>2.2000000000000002</v>
      </c>
      <c r="N106">
        <v>2.6</v>
      </c>
      <c r="O106">
        <v>0.1</v>
      </c>
      <c r="P106" s="6">
        <v>2.5</v>
      </c>
      <c r="Q106">
        <v>2.2999999999999998</v>
      </c>
      <c r="R106">
        <v>2.6</v>
      </c>
      <c r="S106">
        <v>0.1</v>
      </c>
    </row>
    <row r="107" spans="1:19" x14ac:dyDescent="0.35">
      <c r="B107" t="s">
        <v>222</v>
      </c>
      <c r="C107">
        <v>2022</v>
      </c>
      <c r="D107" t="s">
        <v>51</v>
      </c>
      <c r="E107" t="s">
        <v>50</v>
      </c>
      <c r="F107" t="s">
        <v>49</v>
      </c>
      <c r="G107" t="s">
        <v>48</v>
      </c>
      <c r="H107" t="s">
        <v>155</v>
      </c>
      <c r="I107" t="s">
        <v>154</v>
      </c>
      <c r="J107">
        <v>5214</v>
      </c>
      <c r="K107">
        <v>97035671</v>
      </c>
      <c r="L107">
        <v>5.4</v>
      </c>
      <c r="M107">
        <v>5.2</v>
      </c>
      <c r="N107">
        <v>5.5</v>
      </c>
      <c r="O107">
        <v>0.1</v>
      </c>
      <c r="P107" s="6">
        <v>5</v>
      </c>
      <c r="Q107">
        <v>4.8</v>
      </c>
      <c r="R107">
        <v>5.0999999999999996</v>
      </c>
      <c r="S107">
        <v>0.1</v>
      </c>
    </row>
    <row r="108" spans="1:19" x14ac:dyDescent="0.35">
      <c r="B108" t="s">
        <v>222</v>
      </c>
      <c r="C108">
        <v>2022</v>
      </c>
      <c r="D108" t="s">
        <v>51</v>
      </c>
      <c r="E108" t="s">
        <v>50</v>
      </c>
      <c r="F108" t="s">
        <v>49</v>
      </c>
      <c r="G108" t="s">
        <v>48</v>
      </c>
      <c r="H108" t="s">
        <v>153</v>
      </c>
      <c r="I108" t="s">
        <v>152</v>
      </c>
      <c r="J108">
        <v>13</v>
      </c>
      <c r="K108" t="s">
        <v>151</v>
      </c>
      <c r="L108" t="s">
        <v>151</v>
      </c>
      <c r="M108" t="s">
        <v>151</v>
      </c>
      <c r="N108" t="s">
        <v>151</v>
      </c>
      <c r="O108" t="s">
        <v>151</v>
      </c>
      <c r="P108" s="6" t="s">
        <v>151</v>
      </c>
      <c r="Q108" t="s">
        <v>151</v>
      </c>
      <c r="R108" t="s">
        <v>151</v>
      </c>
      <c r="S108" t="s">
        <v>151</v>
      </c>
    </row>
    <row r="109" spans="1:19" x14ac:dyDescent="0.35">
      <c r="B109" t="s">
        <v>222</v>
      </c>
      <c r="C109">
        <v>2022</v>
      </c>
      <c r="D109" t="s">
        <v>51</v>
      </c>
      <c r="E109" t="s">
        <v>50</v>
      </c>
      <c r="F109" t="s">
        <v>239</v>
      </c>
      <c r="G109" t="s">
        <v>50</v>
      </c>
      <c r="H109" t="s">
        <v>157</v>
      </c>
      <c r="I109" t="s">
        <v>156</v>
      </c>
      <c r="J109">
        <v>14</v>
      </c>
      <c r="K109">
        <v>968788</v>
      </c>
      <c r="L109" t="s">
        <v>162</v>
      </c>
      <c r="M109">
        <v>0.8</v>
      </c>
      <c r="N109">
        <v>2.4</v>
      </c>
      <c r="O109">
        <v>0.4</v>
      </c>
      <c r="P109" s="6" t="s">
        <v>162</v>
      </c>
      <c r="Q109">
        <v>0.7</v>
      </c>
      <c r="R109">
        <v>2.2999999999999998</v>
      </c>
      <c r="S109">
        <v>0.4</v>
      </c>
    </row>
    <row r="110" spans="1:19" x14ac:dyDescent="0.35">
      <c r="B110" t="s">
        <v>222</v>
      </c>
      <c r="C110">
        <v>2022</v>
      </c>
      <c r="D110" t="s">
        <v>51</v>
      </c>
      <c r="E110" t="s">
        <v>50</v>
      </c>
      <c r="F110" t="s">
        <v>239</v>
      </c>
      <c r="G110" t="s">
        <v>50</v>
      </c>
      <c r="H110" t="s">
        <v>155</v>
      </c>
      <c r="I110" t="s">
        <v>154</v>
      </c>
      <c r="J110">
        <v>71</v>
      </c>
      <c r="K110">
        <v>3736245</v>
      </c>
      <c r="L110">
        <v>1.9</v>
      </c>
      <c r="M110">
        <v>1.5</v>
      </c>
      <c r="N110">
        <v>2.4</v>
      </c>
      <c r="O110">
        <v>0.2</v>
      </c>
      <c r="P110" s="6">
        <v>2.2999999999999998</v>
      </c>
      <c r="Q110">
        <v>1.8</v>
      </c>
      <c r="R110">
        <v>3</v>
      </c>
      <c r="S110">
        <v>0.3</v>
      </c>
    </row>
    <row r="111" spans="1:19" x14ac:dyDescent="0.35">
      <c r="A111" t="s">
        <v>14</v>
      </c>
    </row>
    <row r="112" spans="1:19" x14ac:dyDescent="0.35">
      <c r="A112" t="s">
        <v>221</v>
      </c>
    </row>
    <row r="113" spans="1:1" x14ac:dyDescent="0.35">
      <c r="A113" t="s">
        <v>16</v>
      </c>
    </row>
    <row r="114" spans="1:1" x14ac:dyDescent="0.35">
      <c r="A114" t="s">
        <v>220</v>
      </c>
    </row>
    <row r="115" spans="1:1" x14ac:dyDescent="0.35">
      <c r="A115" t="s">
        <v>238</v>
      </c>
    </row>
    <row r="116" spans="1:1" x14ac:dyDescent="0.35">
      <c r="A116" t="s">
        <v>237</v>
      </c>
    </row>
    <row r="117" spans="1:1" x14ac:dyDescent="0.35">
      <c r="A117" t="s">
        <v>20</v>
      </c>
    </row>
    <row r="118" spans="1:1" x14ac:dyDescent="0.35">
      <c r="A118" t="s">
        <v>21</v>
      </c>
    </row>
    <row r="119" spans="1:1" x14ac:dyDescent="0.35">
      <c r="A119" t="s">
        <v>22</v>
      </c>
    </row>
    <row r="120" spans="1:1" x14ac:dyDescent="0.35">
      <c r="A120" t="s">
        <v>23</v>
      </c>
    </row>
    <row r="121" spans="1:1" x14ac:dyDescent="0.35">
      <c r="A121" t="s">
        <v>126</v>
      </c>
    </row>
    <row r="122" spans="1:1" x14ac:dyDescent="0.35">
      <c r="A122" t="s">
        <v>14</v>
      </c>
    </row>
    <row r="123" spans="1:1" x14ac:dyDescent="0.35">
      <c r="A123" t="s">
        <v>219</v>
      </c>
    </row>
    <row r="124" spans="1:1" x14ac:dyDescent="0.35">
      <c r="A124" t="s">
        <v>14</v>
      </c>
    </row>
    <row r="125" spans="1:1" x14ac:dyDescent="0.35">
      <c r="A125" t="s">
        <v>236</v>
      </c>
    </row>
    <row r="126" spans="1:1" x14ac:dyDescent="0.35">
      <c r="A126" t="s">
        <v>14</v>
      </c>
    </row>
    <row r="127" spans="1:1" x14ac:dyDescent="0.35">
      <c r="A127" t="s">
        <v>217</v>
      </c>
    </row>
    <row r="128" spans="1:1" x14ac:dyDescent="0.35">
      <c r="A128" t="s">
        <v>216</v>
      </c>
    </row>
    <row r="129" spans="1:1" x14ac:dyDescent="0.35">
      <c r="A129" t="s">
        <v>215</v>
      </c>
    </row>
    <row r="130" spans="1:1" x14ac:dyDescent="0.35">
      <c r="A130" t="s">
        <v>235</v>
      </c>
    </row>
    <row r="131" spans="1:1" x14ac:dyDescent="0.35">
      <c r="A131" t="s">
        <v>213</v>
      </c>
    </row>
    <row r="132" spans="1:1" x14ac:dyDescent="0.35">
      <c r="A132" t="s">
        <v>14</v>
      </c>
    </row>
    <row r="133" spans="1:1" x14ac:dyDescent="0.35">
      <c r="A133" t="s">
        <v>147</v>
      </c>
    </row>
    <row r="134" spans="1:1" x14ac:dyDescent="0.35">
      <c r="A134" t="s">
        <v>234</v>
      </c>
    </row>
    <row r="135" spans="1:1" x14ac:dyDescent="0.35">
      <c r="A135" t="s">
        <v>233</v>
      </c>
    </row>
    <row r="136" spans="1:1" x14ac:dyDescent="0.35">
      <c r="A136" t="s">
        <v>232</v>
      </c>
    </row>
    <row r="137" spans="1:1" x14ac:dyDescent="0.35">
      <c r="A137" t="s">
        <v>14</v>
      </c>
    </row>
    <row r="138" spans="1:1" x14ac:dyDescent="0.35">
      <c r="A138" t="s">
        <v>29</v>
      </c>
    </row>
    <row r="139" spans="1:1" x14ac:dyDescent="0.35">
      <c r="A139" t="s">
        <v>231</v>
      </c>
    </row>
    <row r="140" spans="1:1" x14ac:dyDescent="0.35">
      <c r="A140" t="s">
        <v>230</v>
      </c>
    </row>
    <row r="141" spans="1:1" x14ac:dyDescent="0.35">
      <c r="A141" t="s">
        <v>185</v>
      </c>
    </row>
    <row r="142" spans="1:1" x14ac:dyDescent="0.35">
      <c r="A142" t="s">
        <v>229</v>
      </c>
    </row>
    <row r="143" spans="1:1" x14ac:dyDescent="0.35">
      <c r="A143" t="s">
        <v>35</v>
      </c>
    </row>
    <row r="144" spans="1:1" x14ac:dyDescent="0.35">
      <c r="A144" t="s">
        <v>211</v>
      </c>
    </row>
    <row r="145" spans="1:1" x14ac:dyDescent="0.35">
      <c r="A145" t="s">
        <v>184</v>
      </c>
    </row>
    <row r="146" spans="1:1" x14ac:dyDescent="0.35">
      <c r="A146" t="s">
        <v>210</v>
      </c>
    </row>
    <row r="147" spans="1:1" x14ac:dyDescent="0.35">
      <c r="A147" t="s">
        <v>39</v>
      </c>
    </row>
    <row r="148" spans="1:1" x14ac:dyDescent="0.35">
      <c r="A148" t="s">
        <v>183</v>
      </c>
    </row>
    <row r="149" spans="1:1" x14ac:dyDescent="0.35">
      <c r="A149" t="s">
        <v>139</v>
      </c>
    </row>
    <row r="150" spans="1:1" x14ac:dyDescent="0.35">
      <c r="A150" t="s">
        <v>228</v>
      </c>
    </row>
    <row r="151" spans="1:1" x14ac:dyDescent="0.35">
      <c r="A151" t="s">
        <v>182</v>
      </c>
    </row>
    <row r="152" spans="1:1" x14ac:dyDescent="0.35">
      <c r="A152" t="s">
        <v>136</v>
      </c>
    </row>
    <row r="153" spans="1:1" x14ac:dyDescent="0.35">
      <c r="A153" t="s">
        <v>135</v>
      </c>
    </row>
    <row r="154" spans="1:1" x14ac:dyDescent="0.35">
      <c r="A154" t="s">
        <v>134</v>
      </c>
    </row>
    <row r="155" spans="1:1" x14ac:dyDescent="0.35">
      <c r="A155" t="s">
        <v>227</v>
      </c>
    </row>
    <row r="156" spans="1:1" x14ac:dyDescent="0.35">
      <c r="A156" t="s">
        <v>102</v>
      </c>
    </row>
    <row r="157" spans="1:1" x14ac:dyDescent="0.35">
      <c r="A157" t="s">
        <v>207</v>
      </c>
    </row>
    <row r="158" spans="1:1" x14ac:dyDescent="0.35">
      <c r="A158" t="s">
        <v>100</v>
      </c>
    </row>
    <row r="159" spans="1:1" x14ac:dyDescent="0.35">
      <c r="A159" t="s">
        <v>205</v>
      </c>
    </row>
    <row r="160" spans="1:1" x14ac:dyDescent="0.35">
      <c r="A160" t="s">
        <v>226</v>
      </c>
    </row>
    <row r="161" spans="1:1" x14ac:dyDescent="0.35">
      <c r="A161" t="s">
        <v>203</v>
      </c>
    </row>
    <row r="162" spans="1:1" x14ac:dyDescent="0.35">
      <c r="A162" t="s">
        <v>202</v>
      </c>
    </row>
    <row r="163" spans="1:1" x14ac:dyDescent="0.35">
      <c r="A163" t="s">
        <v>201</v>
      </c>
    </row>
    <row r="164" spans="1:1" x14ac:dyDescent="0.35">
      <c r="A164" t="s">
        <v>200</v>
      </c>
    </row>
    <row r="165" spans="1:1" x14ac:dyDescent="0.35">
      <c r="A165" t="s">
        <v>78</v>
      </c>
    </row>
    <row r="166" spans="1:1" x14ac:dyDescent="0.35">
      <c r="A166" t="s">
        <v>198</v>
      </c>
    </row>
    <row r="167" spans="1:1" x14ac:dyDescent="0.35">
      <c r="A167" t="s">
        <v>197</v>
      </c>
    </row>
    <row r="168" spans="1:1" x14ac:dyDescent="0.35">
      <c r="A168" t="s">
        <v>225</v>
      </c>
    </row>
    <row r="169" spans="1:1" x14ac:dyDescent="0.35">
      <c r="A169" t="s">
        <v>195</v>
      </c>
    </row>
    <row r="170" spans="1:1" x14ac:dyDescent="0.35">
      <c r="A170" t="s">
        <v>194</v>
      </c>
    </row>
    <row r="171" spans="1:1" x14ac:dyDescent="0.35">
      <c r="A171" t="s">
        <v>193</v>
      </c>
    </row>
    <row r="172" spans="1:1" x14ac:dyDescent="0.35">
      <c r="A172" t="s">
        <v>224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589"/>
  <sheetViews>
    <sheetView topLeftCell="A502" workbookViewId="0">
      <selection activeCell="J529" sqref="J529"/>
    </sheetView>
  </sheetViews>
  <sheetFormatPr defaultRowHeight="14.5" x14ac:dyDescent="0.35"/>
  <cols>
    <col min="14" max="14" width="9.08984375" style="6"/>
  </cols>
  <sheetData>
    <row r="1" spans="1:16" x14ac:dyDescent="0.35">
      <c r="A1" s="1" t="s">
        <v>0</v>
      </c>
      <c r="B1" t="s">
        <v>1</v>
      </c>
      <c r="C1" t="s">
        <v>2</v>
      </c>
      <c r="D1" s="1" t="s">
        <v>61</v>
      </c>
      <c r="E1" s="1" t="s">
        <v>60</v>
      </c>
      <c r="F1" s="1" t="s">
        <v>164</v>
      </c>
      <c r="G1" s="1" t="s">
        <v>163</v>
      </c>
      <c r="H1" s="1" t="s">
        <v>59</v>
      </c>
      <c r="I1" s="1" t="s">
        <v>58</v>
      </c>
      <c r="J1" t="s">
        <v>3</v>
      </c>
      <c r="K1" t="s">
        <v>4</v>
      </c>
      <c r="L1" t="s">
        <v>5</v>
      </c>
      <c r="M1" t="s">
        <v>9</v>
      </c>
      <c r="N1" s="6" t="s">
        <v>189</v>
      </c>
      <c r="O1" t="s">
        <v>190</v>
      </c>
      <c r="P1" t="s">
        <v>191</v>
      </c>
    </row>
    <row r="2" spans="1:16" x14ac:dyDescent="0.35">
      <c r="B2">
        <v>1999</v>
      </c>
      <c r="C2">
        <v>1999</v>
      </c>
      <c r="D2" s="1" t="s">
        <v>57</v>
      </c>
      <c r="E2" s="1" t="s">
        <v>56</v>
      </c>
      <c r="F2" s="1" t="s">
        <v>157</v>
      </c>
      <c r="G2" s="1" t="s">
        <v>156</v>
      </c>
      <c r="H2" s="1" t="s">
        <v>161</v>
      </c>
      <c r="I2" s="1" t="s">
        <v>160</v>
      </c>
      <c r="J2">
        <v>113</v>
      </c>
      <c r="K2">
        <v>270702</v>
      </c>
      <c r="L2">
        <v>41.7</v>
      </c>
      <c r="M2">
        <v>110.8</v>
      </c>
      <c r="N2" s="6" t="str">
        <f>C2&amp;E2&amp;I2&amp;G2</f>
        <v>1999F1002-52135-2</v>
      </c>
      <c r="O2">
        <f>_xlfn.XLOOKUP(N2,'Demo Split, 1999-2020'!$T$2:$T$498,'Demo Split, 1999-2020'!$J$2:$J$498,,0)</f>
        <v>4</v>
      </c>
      <c r="P2" s="4">
        <f>O2/J2</f>
        <v>3.5398230088495575E-2</v>
      </c>
    </row>
    <row r="3" spans="1:16" x14ac:dyDescent="0.35">
      <c r="B3">
        <v>2000</v>
      </c>
      <c r="C3">
        <v>2000</v>
      </c>
      <c r="D3" s="1" t="s">
        <v>57</v>
      </c>
      <c r="E3" s="1" t="s">
        <v>56</v>
      </c>
      <c r="F3" s="1" t="s">
        <v>157</v>
      </c>
      <c r="G3" s="1" t="s">
        <v>156</v>
      </c>
      <c r="H3" s="1" t="s">
        <v>161</v>
      </c>
      <c r="I3" s="1" t="s">
        <v>160</v>
      </c>
      <c r="J3">
        <v>102</v>
      </c>
      <c r="K3">
        <v>307277</v>
      </c>
      <c r="L3">
        <v>33.200000000000003</v>
      </c>
      <c r="M3">
        <v>81.3</v>
      </c>
      <c r="N3" s="6" t="str">
        <f t="shared" ref="N3:N66" si="0">C3&amp;E3&amp;I3&amp;G3</f>
        <v>2000F1002-52135-2</v>
      </c>
      <c r="O3">
        <f>_xlfn.XLOOKUP(N3,'Demo Split, 1999-2020'!$T$2:$T$498,'Demo Split, 1999-2020'!$J$2:$J$498,,0)</f>
        <v>2</v>
      </c>
      <c r="P3" s="4">
        <f t="shared" ref="P3:P66" si="1">O3/J3</f>
        <v>1.9607843137254902E-2</v>
      </c>
    </row>
    <row r="4" spans="1:16" x14ac:dyDescent="0.35">
      <c r="B4">
        <v>2001</v>
      </c>
      <c r="C4">
        <v>2001</v>
      </c>
      <c r="D4" s="1" t="s">
        <v>57</v>
      </c>
      <c r="E4" s="1" t="s">
        <v>56</v>
      </c>
      <c r="F4" s="1" t="s">
        <v>157</v>
      </c>
      <c r="G4" s="1" t="s">
        <v>156</v>
      </c>
      <c r="H4" s="1" t="s">
        <v>161</v>
      </c>
      <c r="I4" s="1" t="s">
        <v>160</v>
      </c>
      <c r="J4">
        <v>126</v>
      </c>
      <c r="K4">
        <v>354567</v>
      </c>
      <c r="L4">
        <v>35.5</v>
      </c>
      <c r="M4">
        <v>81</v>
      </c>
      <c r="N4" s="6" t="str">
        <f t="shared" si="0"/>
        <v>2001F1002-52135-2</v>
      </c>
      <c r="O4">
        <f>_xlfn.XLOOKUP(N4,'Demo Split, 1999-2020'!$T$2:$T$498,'Demo Split, 1999-2020'!$J$2:$J$498,,0)</f>
        <v>2</v>
      </c>
      <c r="P4" s="4">
        <f t="shared" si="1"/>
        <v>1.5873015873015872E-2</v>
      </c>
    </row>
    <row r="5" spans="1:16" x14ac:dyDescent="0.35">
      <c r="B5">
        <v>2002</v>
      </c>
      <c r="C5">
        <v>2002</v>
      </c>
      <c r="D5" s="1" t="s">
        <v>57</v>
      </c>
      <c r="E5" s="1" t="s">
        <v>56</v>
      </c>
      <c r="F5" s="1" t="s">
        <v>157</v>
      </c>
      <c r="G5" s="1" t="s">
        <v>156</v>
      </c>
      <c r="H5" s="1" t="s">
        <v>161</v>
      </c>
      <c r="I5" s="1" t="s">
        <v>160</v>
      </c>
      <c r="J5">
        <v>139</v>
      </c>
      <c r="K5">
        <v>394594</v>
      </c>
      <c r="L5">
        <v>35.200000000000003</v>
      </c>
      <c r="M5">
        <v>85.9</v>
      </c>
      <c r="N5" s="6" t="str">
        <f t="shared" si="0"/>
        <v>2002F1002-52135-2</v>
      </c>
      <c r="O5">
        <f>_xlfn.XLOOKUP(N5,'Demo Split, 1999-2020'!$T$2:$T$498,'Demo Split, 1999-2020'!$J$2:$J$498,,0)</f>
        <v>5</v>
      </c>
      <c r="P5" s="4">
        <f t="shared" si="1"/>
        <v>3.5971223021582732E-2</v>
      </c>
    </row>
    <row r="6" spans="1:16" x14ac:dyDescent="0.35">
      <c r="B6">
        <v>2003</v>
      </c>
      <c r="C6">
        <v>2003</v>
      </c>
      <c r="D6" s="1" t="s">
        <v>57</v>
      </c>
      <c r="E6" s="1" t="s">
        <v>56</v>
      </c>
      <c r="F6" s="1" t="s">
        <v>157</v>
      </c>
      <c r="G6" s="1" t="s">
        <v>156</v>
      </c>
      <c r="H6" s="1" t="s">
        <v>161</v>
      </c>
      <c r="I6" s="1" t="s">
        <v>160</v>
      </c>
      <c r="J6">
        <v>175</v>
      </c>
      <c r="K6">
        <v>437748</v>
      </c>
      <c r="L6">
        <v>40</v>
      </c>
      <c r="M6">
        <v>100.5</v>
      </c>
      <c r="N6" s="6" t="str">
        <f t="shared" si="0"/>
        <v>2003F1002-52135-2</v>
      </c>
      <c r="O6">
        <f>_xlfn.XLOOKUP(N6,'Demo Split, 1999-2020'!$T$2:$T$498,'Demo Split, 1999-2020'!$J$2:$J$498,,0)</f>
        <v>1</v>
      </c>
      <c r="P6" s="4">
        <f t="shared" si="1"/>
        <v>5.7142857142857143E-3</v>
      </c>
    </row>
    <row r="7" spans="1:16" x14ac:dyDescent="0.35">
      <c r="B7">
        <v>2004</v>
      </c>
      <c r="C7">
        <v>2004</v>
      </c>
      <c r="D7" s="1" t="s">
        <v>57</v>
      </c>
      <c r="E7" s="1" t="s">
        <v>56</v>
      </c>
      <c r="F7" s="1" t="s">
        <v>157</v>
      </c>
      <c r="G7" s="1" t="s">
        <v>156</v>
      </c>
      <c r="H7" s="1" t="s">
        <v>161</v>
      </c>
      <c r="I7" s="1" t="s">
        <v>160</v>
      </c>
      <c r="J7">
        <v>167</v>
      </c>
      <c r="K7">
        <v>483141</v>
      </c>
      <c r="L7">
        <v>34.6</v>
      </c>
      <c r="M7">
        <v>86.6</v>
      </c>
      <c r="N7" s="6" t="str">
        <f t="shared" si="0"/>
        <v>2004F1002-52135-2</v>
      </c>
      <c r="O7">
        <f>_xlfn.XLOOKUP(N7,'Demo Split, 1999-2020'!$T$2:$T$498,'Demo Split, 1999-2020'!$J$2:$J$498,,0)</f>
        <v>3</v>
      </c>
      <c r="P7" s="4">
        <f t="shared" si="1"/>
        <v>1.7964071856287425E-2</v>
      </c>
    </row>
    <row r="8" spans="1:16" x14ac:dyDescent="0.35">
      <c r="B8">
        <v>2005</v>
      </c>
      <c r="C8">
        <v>2005</v>
      </c>
      <c r="D8" s="1" t="s">
        <v>57</v>
      </c>
      <c r="E8" s="1" t="s">
        <v>56</v>
      </c>
      <c r="F8" s="1" t="s">
        <v>157</v>
      </c>
      <c r="G8" s="1" t="s">
        <v>156</v>
      </c>
      <c r="H8" s="1" t="s">
        <v>161</v>
      </c>
      <c r="I8" s="1" t="s">
        <v>160</v>
      </c>
      <c r="J8">
        <v>186</v>
      </c>
      <c r="K8">
        <v>531770</v>
      </c>
      <c r="L8">
        <v>35</v>
      </c>
      <c r="M8">
        <v>79.3</v>
      </c>
      <c r="N8" s="6" t="str">
        <f t="shared" si="0"/>
        <v>2005F1002-52135-2</v>
      </c>
      <c r="O8">
        <f>_xlfn.XLOOKUP(N8,'Demo Split, 1999-2020'!$T$2:$T$498,'Demo Split, 1999-2020'!$J$2:$J$498,,0)</f>
        <v>3</v>
      </c>
      <c r="P8" s="4">
        <f t="shared" si="1"/>
        <v>1.6129032258064516E-2</v>
      </c>
    </row>
    <row r="9" spans="1:16" x14ac:dyDescent="0.35">
      <c r="B9">
        <v>2006</v>
      </c>
      <c r="C9">
        <v>2006</v>
      </c>
      <c r="D9" s="1" t="s">
        <v>57</v>
      </c>
      <c r="E9" s="1" t="s">
        <v>56</v>
      </c>
      <c r="F9" s="1" t="s">
        <v>157</v>
      </c>
      <c r="G9" s="1" t="s">
        <v>156</v>
      </c>
      <c r="H9" s="1" t="s">
        <v>161</v>
      </c>
      <c r="I9" s="1" t="s">
        <v>160</v>
      </c>
      <c r="J9">
        <v>221</v>
      </c>
      <c r="K9">
        <v>583437</v>
      </c>
      <c r="L9">
        <v>37.9</v>
      </c>
      <c r="M9">
        <v>100.3</v>
      </c>
      <c r="N9" s="6" t="str">
        <f t="shared" si="0"/>
        <v>2006F1002-52135-2</v>
      </c>
      <c r="O9">
        <f>_xlfn.XLOOKUP(N9,'Demo Split, 1999-2020'!$T$2:$T$498,'Demo Split, 1999-2020'!$J$2:$J$498,,0)</f>
        <v>1</v>
      </c>
      <c r="P9" s="4">
        <f t="shared" si="1"/>
        <v>4.5248868778280547E-3</v>
      </c>
    </row>
    <row r="10" spans="1:16" x14ac:dyDescent="0.35">
      <c r="B10">
        <v>2007</v>
      </c>
      <c r="C10">
        <v>2007</v>
      </c>
      <c r="D10" s="1" t="s">
        <v>57</v>
      </c>
      <c r="E10" s="1" t="s">
        <v>56</v>
      </c>
      <c r="F10" s="1" t="s">
        <v>157</v>
      </c>
      <c r="G10" s="1" t="s">
        <v>156</v>
      </c>
      <c r="H10" s="1" t="s">
        <v>161</v>
      </c>
      <c r="I10" s="1" t="s">
        <v>160</v>
      </c>
      <c r="J10">
        <v>240</v>
      </c>
      <c r="K10">
        <v>639068</v>
      </c>
      <c r="L10">
        <v>37.6</v>
      </c>
      <c r="M10">
        <v>90.6</v>
      </c>
      <c r="N10" s="6" t="str">
        <f t="shared" si="0"/>
        <v>2007F1002-52135-2</v>
      </c>
      <c r="O10">
        <f>_xlfn.XLOOKUP(N10,'Demo Split, 1999-2020'!$T$2:$T$498,'Demo Split, 1999-2020'!$J$2:$J$498,,0)</f>
        <v>2</v>
      </c>
      <c r="P10" s="4">
        <f t="shared" si="1"/>
        <v>8.3333333333333332E-3</v>
      </c>
    </row>
    <row r="11" spans="1:16" x14ac:dyDescent="0.35">
      <c r="B11">
        <v>2008</v>
      </c>
      <c r="C11">
        <v>2008</v>
      </c>
      <c r="D11" s="1" t="s">
        <v>57</v>
      </c>
      <c r="E11" s="1" t="s">
        <v>56</v>
      </c>
      <c r="F11" s="1" t="s">
        <v>157</v>
      </c>
      <c r="G11" s="1" t="s">
        <v>156</v>
      </c>
      <c r="H11" s="1" t="s">
        <v>161</v>
      </c>
      <c r="I11" s="1" t="s">
        <v>160</v>
      </c>
      <c r="J11">
        <v>235</v>
      </c>
      <c r="K11">
        <v>699958</v>
      </c>
      <c r="L11">
        <v>33.6</v>
      </c>
      <c r="M11">
        <v>75.2</v>
      </c>
      <c r="N11" s="6" t="str">
        <f t="shared" si="0"/>
        <v>2008F1002-52135-2</v>
      </c>
      <c r="O11">
        <f>_xlfn.XLOOKUP(N11,'Demo Split, 1999-2020'!$T$2:$T$498,'Demo Split, 1999-2020'!$J$2:$J$498,,0)</f>
        <v>5</v>
      </c>
      <c r="P11" s="4">
        <f t="shared" si="1"/>
        <v>2.1276595744680851E-2</v>
      </c>
    </row>
    <row r="12" spans="1:16" x14ac:dyDescent="0.35">
      <c r="B12">
        <v>2009</v>
      </c>
      <c r="C12">
        <v>2009</v>
      </c>
      <c r="D12" s="1" t="s">
        <v>57</v>
      </c>
      <c r="E12" s="1" t="s">
        <v>56</v>
      </c>
      <c r="F12" s="1" t="s">
        <v>157</v>
      </c>
      <c r="G12" s="1" t="s">
        <v>156</v>
      </c>
      <c r="H12" s="1" t="s">
        <v>161</v>
      </c>
      <c r="I12" s="1" t="s">
        <v>160</v>
      </c>
      <c r="J12">
        <v>283</v>
      </c>
      <c r="K12">
        <v>763194</v>
      </c>
      <c r="L12">
        <v>37.1</v>
      </c>
      <c r="M12">
        <v>91.2</v>
      </c>
      <c r="N12" s="6" t="str">
        <f t="shared" si="0"/>
        <v>2009F1002-52135-2</v>
      </c>
      <c r="O12">
        <f>_xlfn.XLOOKUP(N12,'Demo Split, 1999-2020'!$T$2:$T$498,'Demo Split, 1999-2020'!$J$2:$J$498,,0)</f>
        <v>6</v>
      </c>
      <c r="P12" s="4">
        <f t="shared" si="1"/>
        <v>2.1201413427561839E-2</v>
      </c>
    </row>
    <row r="13" spans="1:16" x14ac:dyDescent="0.35">
      <c r="B13">
        <v>2010</v>
      </c>
      <c r="C13">
        <v>2010</v>
      </c>
      <c r="D13" s="1" t="s">
        <v>57</v>
      </c>
      <c r="E13" s="1" t="s">
        <v>56</v>
      </c>
      <c r="F13" s="1" t="s">
        <v>157</v>
      </c>
      <c r="G13" s="1" t="s">
        <v>156</v>
      </c>
      <c r="H13" s="1" t="s">
        <v>161</v>
      </c>
      <c r="I13" s="1" t="s">
        <v>160</v>
      </c>
      <c r="J13">
        <v>269</v>
      </c>
      <c r="K13">
        <v>812454</v>
      </c>
      <c r="L13">
        <v>33.1</v>
      </c>
      <c r="M13">
        <v>84</v>
      </c>
      <c r="N13" s="6" t="str">
        <f t="shared" si="0"/>
        <v>2010F1002-52135-2</v>
      </c>
      <c r="O13">
        <f>_xlfn.XLOOKUP(N13,'Demo Split, 1999-2020'!$T$2:$T$498,'Demo Split, 1999-2020'!$J$2:$J$498,,0)</f>
        <v>7</v>
      </c>
      <c r="P13" s="4">
        <f t="shared" si="1"/>
        <v>2.6022304832713755E-2</v>
      </c>
    </row>
    <row r="14" spans="1:16" x14ac:dyDescent="0.35">
      <c r="B14">
        <v>2011</v>
      </c>
      <c r="C14">
        <v>2011</v>
      </c>
      <c r="D14" s="1" t="s">
        <v>57</v>
      </c>
      <c r="E14" s="1" t="s">
        <v>56</v>
      </c>
      <c r="F14" s="1" t="s">
        <v>157</v>
      </c>
      <c r="G14" s="1" t="s">
        <v>156</v>
      </c>
      <c r="H14" s="1" t="s">
        <v>161</v>
      </c>
      <c r="I14" s="1" t="s">
        <v>160</v>
      </c>
      <c r="J14">
        <v>292</v>
      </c>
      <c r="K14">
        <v>838188</v>
      </c>
      <c r="L14">
        <v>34.799999999999997</v>
      </c>
      <c r="M14">
        <v>75.3</v>
      </c>
      <c r="N14" s="6" t="str">
        <f t="shared" si="0"/>
        <v>2011F1002-52135-2</v>
      </c>
      <c r="O14">
        <f>_xlfn.XLOOKUP(N14,'Demo Split, 1999-2020'!$T$2:$T$498,'Demo Split, 1999-2020'!$J$2:$J$498,,0)</f>
        <v>4</v>
      </c>
      <c r="P14" s="4">
        <f t="shared" si="1"/>
        <v>1.3698630136986301E-2</v>
      </c>
    </row>
    <row r="15" spans="1:16" x14ac:dyDescent="0.35">
      <c r="B15">
        <v>2012</v>
      </c>
      <c r="C15">
        <v>2012</v>
      </c>
      <c r="D15" s="1" t="s">
        <v>57</v>
      </c>
      <c r="E15" s="1" t="s">
        <v>56</v>
      </c>
      <c r="F15" s="1" t="s">
        <v>157</v>
      </c>
      <c r="G15" s="1" t="s">
        <v>156</v>
      </c>
      <c r="H15" s="1" t="s">
        <v>161</v>
      </c>
      <c r="I15" s="1" t="s">
        <v>160</v>
      </c>
      <c r="J15">
        <v>339</v>
      </c>
      <c r="K15">
        <v>853296</v>
      </c>
      <c r="L15">
        <v>39.700000000000003</v>
      </c>
      <c r="M15">
        <v>86.3</v>
      </c>
      <c r="N15" s="6" t="str">
        <f t="shared" si="0"/>
        <v>2012F1002-52135-2</v>
      </c>
      <c r="O15">
        <f>_xlfn.XLOOKUP(N15,'Demo Split, 1999-2020'!$T$2:$T$498,'Demo Split, 1999-2020'!$J$2:$J$498,,0)</f>
        <v>7</v>
      </c>
      <c r="P15" s="4">
        <f t="shared" si="1"/>
        <v>2.0648967551622419E-2</v>
      </c>
    </row>
    <row r="16" spans="1:16" x14ac:dyDescent="0.35">
      <c r="B16">
        <v>2013</v>
      </c>
      <c r="C16">
        <v>2013</v>
      </c>
      <c r="D16" s="1" t="s">
        <v>57</v>
      </c>
      <c r="E16" s="1" t="s">
        <v>56</v>
      </c>
      <c r="F16" s="1" t="s">
        <v>157</v>
      </c>
      <c r="G16" s="1" t="s">
        <v>156</v>
      </c>
      <c r="H16" s="1" t="s">
        <v>161</v>
      </c>
      <c r="I16" s="1" t="s">
        <v>160</v>
      </c>
      <c r="J16">
        <v>326</v>
      </c>
      <c r="K16">
        <v>871723</v>
      </c>
      <c r="L16">
        <v>37.4</v>
      </c>
      <c r="M16">
        <v>78.599999999999994</v>
      </c>
      <c r="N16" s="6" t="str">
        <f t="shared" si="0"/>
        <v>2013F1002-52135-2</v>
      </c>
      <c r="O16">
        <f>_xlfn.XLOOKUP(N16,'Demo Split, 1999-2020'!$T$2:$T$498,'Demo Split, 1999-2020'!$J$2:$J$498,,0)</f>
        <v>12</v>
      </c>
      <c r="P16" s="4">
        <f t="shared" si="1"/>
        <v>3.6809815950920248E-2</v>
      </c>
    </row>
    <row r="17" spans="2:16" x14ac:dyDescent="0.35">
      <c r="B17">
        <v>2014</v>
      </c>
      <c r="C17">
        <v>2014</v>
      </c>
      <c r="D17" s="1" t="s">
        <v>57</v>
      </c>
      <c r="E17" s="1" t="s">
        <v>56</v>
      </c>
      <c r="F17" s="1" t="s">
        <v>157</v>
      </c>
      <c r="G17" s="1" t="s">
        <v>156</v>
      </c>
      <c r="H17" s="1" t="s">
        <v>161</v>
      </c>
      <c r="I17" s="1" t="s">
        <v>160</v>
      </c>
      <c r="J17">
        <v>357</v>
      </c>
      <c r="K17">
        <v>891676</v>
      </c>
      <c r="L17">
        <v>40</v>
      </c>
      <c r="M17">
        <v>80</v>
      </c>
      <c r="N17" s="6" t="str">
        <f t="shared" si="0"/>
        <v>2014F1002-52135-2</v>
      </c>
      <c r="O17">
        <f>_xlfn.XLOOKUP(N17,'Demo Split, 1999-2020'!$T$2:$T$498,'Demo Split, 1999-2020'!$J$2:$J$498,,0)</f>
        <v>8</v>
      </c>
      <c r="P17" s="4">
        <f t="shared" si="1"/>
        <v>2.2408963585434174E-2</v>
      </c>
    </row>
    <row r="18" spans="2:16" x14ac:dyDescent="0.35">
      <c r="B18">
        <v>2015</v>
      </c>
      <c r="C18">
        <v>2015</v>
      </c>
      <c r="D18" s="1" t="s">
        <v>57</v>
      </c>
      <c r="E18" s="1" t="s">
        <v>56</v>
      </c>
      <c r="F18" s="1" t="s">
        <v>157</v>
      </c>
      <c r="G18" s="1" t="s">
        <v>156</v>
      </c>
      <c r="H18" s="1" t="s">
        <v>161</v>
      </c>
      <c r="I18" s="1" t="s">
        <v>160</v>
      </c>
      <c r="J18">
        <v>376</v>
      </c>
      <c r="K18">
        <v>909970</v>
      </c>
      <c r="L18">
        <v>41.3</v>
      </c>
      <c r="M18">
        <v>77.8</v>
      </c>
      <c r="N18" s="6" t="str">
        <f t="shared" si="0"/>
        <v>2015F1002-52135-2</v>
      </c>
      <c r="O18">
        <f>_xlfn.XLOOKUP(N18,'Demo Split, 1999-2020'!$T$2:$T$498,'Demo Split, 1999-2020'!$J$2:$J$498,,0)</f>
        <v>10</v>
      </c>
      <c r="P18" s="4">
        <f t="shared" si="1"/>
        <v>2.6595744680851064E-2</v>
      </c>
    </row>
    <row r="19" spans="2:16" x14ac:dyDescent="0.35">
      <c r="B19">
        <v>2016</v>
      </c>
      <c r="C19">
        <v>2016</v>
      </c>
      <c r="D19" s="1" t="s">
        <v>57</v>
      </c>
      <c r="E19" s="1" t="s">
        <v>56</v>
      </c>
      <c r="F19" s="1" t="s">
        <v>157</v>
      </c>
      <c r="G19" s="1" t="s">
        <v>156</v>
      </c>
      <c r="H19" s="1" t="s">
        <v>161</v>
      </c>
      <c r="I19" s="1" t="s">
        <v>160</v>
      </c>
      <c r="J19">
        <v>408</v>
      </c>
      <c r="K19">
        <v>926351</v>
      </c>
      <c r="L19">
        <v>44</v>
      </c>
      <c r="M19">
        <v>83.2</v>
      </c>
      <c r="N19" s="6" t="str">
        <f t="shared" si="0"/>
        <v>2016F1002-52135-2</v>
      </c>
      <c r="O19">
        <f>_xlfn.XLOOKUP(N19,'Demo Split, 1999-2020'!$T$2:$T$498,'Demo Split, 1999-2020'!$J$2:$J$498,,0)</f>
        <v>6</v>
      </c>
      <c r="P19" s="4">
        <f t="shared" si="1"/>
        <v>1.4705882352941176E-2</v>
      </c>
    </row>
    <row r="20" spans="2:16" x14ac:dyDescent="0.35">
      <c r="B20">
        <v>2017</v>
      </c>
      <c r="C20">
        <v>2017</v>
      </c>
      <c r="D20" s="1" t="s">
        <v>57</v>
      </c>
      <c r="E20" s="1" t="s">
        <v>56</v>
      </c>
      <c r="F20" s="1" t="s">
        <v>157</v>
      </c>
      <c r="G20" s="1" t="s">
        <v>156</v>
      </c>
      <c r="H20" s="1" t="s">
        <v>161</v>
      </c>
      <c r="I20" s="1" t="s">
        <v>160</v>
      </c>
      <c r="J20">
        <v>422</v>
      </c>
      <c r="K20">
        <v>946465</v>
      </c>
      <c r="L20">
        <v>44.6</v>
      </c>
      <c r="M20">
        <v>81.599999999999994</v>
      </c>
      <c r="N20" s="6" t="str">
        <f t="shared" si="0"/>
        <v>2017F1002-52135-2</v>
      </c>
      <c r="O20">
        <f>_xlfn.XLOOKUP(N20,'Demo Split, 1999-2020'!$T$2:$T$498,'Demo Split, 1999-2020'!$J$2:$J$498,,0)</f>
        <v>5</v>
      </c>
      <c r="P20" s="4">
        <f t="shared" si="1"/>
        <v>1.1848341232227487E-2</v>
      </c>
    </row>
    <row r="21" spans="2:16" x14ac:dyDescent="0.35">
      <c r="B21">
        <v>2018</v>
      </c>
      <c r="C21">
        <v>2018</v>
      </c>
      <c r="D21" s="1" t="s">
        <v>57</v>
      </c>
      <c r="E21" s="1" t="s">
        <v>56</v>
      </c>
      <c r="F21" s="1" t="s">
        <v>157</v>
      </c>
      <c r="G21" s="1" t="s">
        <v>156</v>
      </c>
      <c r="H21" s="1" t="s">
        <v>161</v>
      </c>
      <c r="I21" s="1" t="s">
        <v>160</v>
      </c>
      <c r="J21">
        <v>496</v>
      </c>
      <c r="K21">
        <v>963792</v>
      </c>
      <c r="L21">
        <v>51.5</v>
      </c>
      <c r="M21">
        <v>89.5</v>
      </c>
      <c r="N21" s="6" t="str">
        <f t="shared" si="0"/>
        <v>2018F1002-52135-2</v>
      </c>
      <c r="O21">
        <f>_xlfn.XLOOKUP(N21,'Demo Split, 1999-2020'!$T$2:$T$498,'Demo Split, 1999-2020'!$J$2:$J$498,,0)</f>
        <v>12</v>
      </c>
      <c r="P21" s="4">
        <f t="shared" si="1"/>
        <v>2.4193548387096774E-2</v>
      </c>
    </row>
    <row r="22" spans="2:16" x14ac:dyDescent="0.35">
      <c r="B22">
        <v>2019</v>
      </c>
      <c r="C22">
        <v>2019</v>
      </c>
      <c r="D22" s="1" t="s">
        <v>57</v>
      </c>
      <c r="E22" s="1" t="s">
        <v>56</v>
      </c>
      <c r="F22" s="1" t="s">
        <v>157</v>
      </c>
      <c r="G22" s="1" t="s">
        <v>156</v>
      </c>
      <c r="H22" s="1" t="s">
        <v>161</v>
      </c>
      <c r="I22" s="1" t="s">
        <v>160</v>
      </c>
      <c r="J22">
        <v>551</v>
      </c>
      <c r="K22">
        <v>977693</v>
      </c>
      <c r="L22">
        <v>56.4</v>
      </c>
      <c r="M22">
        <v>100.1</v>
      </c>
      <c r="N22" s="6" t="str">
        <f t="shared" si="0"/>
        <v>2019F1002-52135-2</v>
      </c>
      <c r="O22">
        <f>_xlfn.XLOOKUP(N22,'Demo Split, 1999-2020'!$T$2:$T$498,'Demo Split, 1999-2020'!$J$2:$J$498,,0)</f>
        <v>5</v>
      </c>
      <c r="P22" s="4">
        <f t="shared" si="1"/>
        <v>9.0744101633393835E-3</v>
      </c>
    </row>
    <row r="23" spans="2:16" x14ac:dyDescent="0.35">
      <c r="B23">
        <v>2020</v>
      </c>
      <c r="C23">
        <v>2020</v>
      </c>
      <c r="D23" s="1" t="s">
        <v>57</v>
      </c>
      <c r="E23" s="1" t="s">
        <v>56</v>
      </c>
      <c r="F23" s="1" t="s">
        <v>157</v>
      </c>
      <c r="G23" s="1" t="s">
        <v>156</v>
      </c>
      <c r="H23" s="1" t="s">
        <v>161</v>
      </c>
      <c r="I23" s="1" t="s">
        <v>160</v>
      </c>
      <c r="J23">
        <v>710</v>
      </c>
      <c r="K23">
        <v>1034010</v>
      </c>
      <c r="L23">
        <v>68.7</v>
      </c>
      <c r="M23">
        <v>120.1</v>
      </c>
      <c r="N23" s="6" t="str">
        <f t="shared" si="0"/>
        <v>2020F1002-52135-2</v>
      </c>
      <c r="O23">
        <f>_xlfn.XLOOKUP(N23,'Demo Split, 1999-2020'!$T$2:$T$498,'Demo Split, 1999-2020'!$J$2:$J$498,,0)</f>
        <v>10</v>
      </c>
      <c r="P23" s="4">
        <f t="shared" si="1"/>
        <v>1.4084507042253521E-2</v>
      </c>
    </row>
    <row r="24" spans="2:16" x14ac:dyDescent="0.35">
      <c r="B24">
        <v>1999</v>
      </c>
      <c r="C24">
        <v>1999</v>
      </c>
      <c r="D24" s="1" t="s">
        <v>57</v>
      </c>
      <c r="E24" s="1" t="s">
        <v>56</v>
      </c>
      <c r="F24" s="1" t="s">
        <v>155</v>
      </c>
      <c r="G24" s="1" t="s">
        <v>154</v>
      </c>
      <c r="H24" s="1" t="s">
        <v>161</v>
      </c>
      <c r="I24" s="1" t="s">
        <v>160</v>
      </c>
      <c r="J24">
        <v>5094</v>
      </c>
      <c r="K24">
        <v>1151278</v>
      </c>
      <c r="L24">
        <v>442.5</v>
      </c>
      <c r="M24">
        <v>735.2</v>
      </c>
      <c r="N24" s="6" t="str">
        <f t="shared" si="0"/>
        <v>1999F1002-52186-2</v>
      </c>
      <c r="O24">
        <f>_xlfn.XLOOKUP(N24,'Demo Split, 1999-2020'!$T$2:$T$498,'Demo Split, 1999-2020'!$J$2:$J$498,,0)</f>
        <v>54</v>
      </c>
      <c r="P24" s="4">
        <f t="shared" si="1"/>
        <v>1.0600706713780919E-2</v>
      </c>
    </row>
    <row r="25" spans="2:16" x14ac:dyDescent="0.35">
      <c r="B25">
        <v>2000</v>
      </c>
      <c r="C25">
        <v>2000</v>
      </c>
      <c r="D25" s="1" t="s">
        <v>57</v>
      </c>
      <c r="E25" s="1" t="s">
        <v>56</v>
      </c>
      <c r="F25" s="1" t="s">
        <v>155</v>
      </c>
      <c r="G25" s="1" t="s">
        <v>154</v>
      </c>
      <c r="H25" s="1" t="s">
        <v>161</v>
      </c>
      <c r="I25" s="1" t="s">
        <v>160</v>
      </c>
      <c r="J25">
        <v>5052</v>
      </c>
      <c r="K25">
        <v>1188767</v>
      </c>
      <c r="L25">
        <v>425</v>
      </c>
      <c r="M25">
        <v>679.1</v>
      </c>
      <c r="N25" s="6" t="str">
        <f t="shared" si="0"/>
        <v>2000F1002-52186-2</v>
      </c>
      <c r="O25">
        <f>_xlfn.XLOOKUP(N25,'Demo Split, 1999-2020'!$T$2:$T$498,'Demo Split, 1999-2020'!$J$2:$J$498,,0)</f>
        <v>58</v>
      </c>
      <c r="P25" s="4">
        <f t="shared" si="1"/>
        <v>1.1480601741884403E-2</v>
      </c>
    </row>
    <row r="26" spans="2:16" x14ac:dyDescent="0.35">
      <c r="B26">
        <v>2001</v>
      </c>
      <c r="C26">
        <v>2001</v>
      </c>
      <c r="D26" s="1" t="s">
        <v>57</v>
      </c>
      <c r="E26" s="1" t="s">
        <v>56</v>
      </c>
      <c r="F26" s="1" t="s">
        <v>155</v>
      </c>
      <c r="G26" s="1" t="s">
        <v>154</v>
      </c>
      <c r="H26" s="1" t="s">
        <v>161</v>
      </c>
      <c r="I26" s="1" t="s">
        <v>160</v>
      </c>
      <c r="J26">
        <v>5369</v>
      </c>
      <c r="K26">
        <v>1197605</v>
      </c>
      <c r="L26">
        <v>448.3</v>
      </c>
      <c r="M26">
        <v>704.3</v>
      </c>
      <c r="N26" s="6" t="str">
        <f t="shared" si="0"/>
        <v>2001F1002-52186-2</v>
      </c>
      <c r="O26">
        <f>_xlfn.XLOOKUP(N26,'Demo Split, 1999-2020'!$T$2:$T$498,'Demo Split, 1999-2020'!$J$2:$J$498,,0)</f>
        <v>60</v>
      </c>
      <c r="P26" s="4">
        <f t="shared" si="1"/>
        <v>1.1175265412553549E-2</v>
      </c>
    </row>
    <row r="27" spans="2:16" x14ac:dyDescent="0.35">
      <c r="B27">
        <v>2002</v>
      </c>
      <c r="C27">
        <v>2002</v>
      </c>
      <c r="D27" s="1" t="s">
        <v>57</v>
      </c>
      <c r="E27" s="1" t="s">
        <v>56</v>
      </c>
      <c r="F27" s="1" t="s">
        <v>155</v>
      </c>
      <c r="G27" s="1" t="s">
        <v>154</v>
      </c>
      <c r="H27" s="1" t="s">
        <v>161</v>
      </c>
      <c r="I27" s="1" t="s">
        <v>160</v>
      </c>
      <c r="J27">
        <v>5520</v>
      </c>
      <c r="K27">
        <v>1209695</v>
      </c>
      <c r="L27">
        <v>456.3</v>
      </c>
      <c r="M27">
        <v>706.6</v>
      </c>
      <c r="N27" s="6" t="str">
        <f t="shared" si="0"/>
        <v>2002F1002-52186-2</v>
      </c>
      <c r="O27">
        <f>_xlfn.XLOOKUP(N27,'Demo Split, 1999-2020'!$T$2:$T$498,'Demo Split, 1999-2020'!$J$2:$J$498,,0)</f>
        <v>61</v>
      </c>
      <c r="P27" s="4">
        <f t="shared" si="1"/>
        <v>1.1050724637681159E-2</v>
      </c>
    </row>
    <row r="28" spans="2:16" x14ac:dyDescent="0.35">
      <c r="B28">
        <v>2003</v>
      </c>
      <c r="C28">
        <v>2003</v>
      </c>
      <c r="D28" s="1" t="s">
        <v>57</v>
      </c>
      <c r="E28" s="1" t="s">
        <v>56</v>
      </c>
      <c r="F28" s="1" t="s">
        <v>155</v>
      </c>
      <c r="G28" s="1" t="s">
        <v>154</v>
      </c>
      <c r="H28" s="1" t="s">
        <v>161</v>
      </c>
      <c r="I28" s="1" t="s">
        <v>160</v>
      </c>
      <c r="J28">
        <v>5857</v>
      </c>
      <c r="K28">
        <v>1221366</v>
      </c>
      <c r="L28">
        <v>479.5</v>
      </c>
      <c r="M28">
        <v>732</v>
      </c>
      <c r="N28" s="6" t="str">
        <f t="shared" si="0"/>
        <v>2003F1002-52186-2</v>
      </c>
      <c r="O28">
        <f>_xlfn.XLOOKUP(N28,'Demo Split, 1999-2020'!$T$2:$T$498,'Demo Split, 1999-2020'!$J$2:$J$498,,0)</f>
        <v>55</v>
      </c>
      <c r="P28" s="4">
        <f t="shared" si="1"/>
        <v>9.3904729383643502E-3</v>
      </c>
    </row>
    <row r="29" spans="2:16" x14ac:dyDescent="0.35">
      <c r="B29">
        <v>2004</v>
      </c>
      <c r="C29">
        <v>2004</v>
      </c>
      <c r="D29" s="1" t="s">
        <v>57</v>
      </c>
      <c r="E29" s="1" t="s">
        <v>56</v>
      </c>
      <c r="F29" s="1" t="s">
        <v>155</v>
      </c>
      <c r="G29" s="1" t="s">
        <v>154</v>
      </c>
      <c r="H29" s="1" t="s">
        <v>161</v>
      </c>
      <c r="I29" s="1" t="s">
        <v>160</v>
      </c>
      <c r="J29">
        <v>5805</v>
      </c>
      <c r="K29">
        <v>1233626</v>
      </c>
      <c r="L29">
        <v>470.6</v>
      </c>
      <c r="M29">
        <v>704.5</v>
      </c>
      <c r="N29" s="6" t="str">
        <f t="shared" si="0"/>
        <v>2004F1002-52186-2</v>
      </c>
      <c r="O29">
        <f>_xlfn.XLOOKUP(N29,'Demo Split, 1999-2020'!$T$2:$T$498,'Demo Split, 1999-2020'!$J$2:$J$498,,0)</f>
        <v>95</v>
      </c>
      <c r="P29" s="4">
        <f t="shared" si="1"/>
        <v>1.636520241171404E-2</v>
      </c>
    </row>
    <row r="30" spans="2:16" x14ac:dyDescent="0.35">
      <c r="B30">
        <v>2005</v>
      </c>
      <c r="C30">
        <v>2005</v>
      </c>
      <c r="D30" s="1" t="s">
        <v>57</v>
      </c>
      <c r="E30" s="1" t="s">
        <v>56</v>
      </c>
      <c r="F30" s="1" t="s">
        <v>155</v>
      </c>
      <c r="G30" s="1" t="s">
        <v>154</v>
      </c>
      <c r="H30" s="1" t="s">
        <v>161</v>
      </c>
      <c r="I30" s="1" t="s">
        <v>160</v>
      </c>
      <c r="J30">
        <v>6116</v>
      </c>
      <c r="K30">
        <v>1246875</v>
      </c>
      <c r="L30">
        <v>490.5</v>
      </c>
      <c r="M30">
        <v>723.6</v>
      </c>
      <c r="N30" s="6" t="str">
        <f t="shared" si="0"/>
        <v>2005F1002-52186-2</v>
      </c>
      <c r="O30">
        <f>_xlfn.XLOOKUP(N30,'Demo Split, 1999-2020'!$T$2:$T$498,'Demo Split, 1999-2020'!$J$2:$J$498,,0)</f>
        <v>76</v>
      </c>
      <c r="P30" s="4">
        <f t="shared" si="1"/>
        <v>1.2426422498364944E-2</v>
      </c>
    </row>
    <row r="31" spans="2:16" x14ac:dyDescent="0.35">
      <c r="B31">
        <v>2006</v>
      </c>
      <c r="C31">
        <v>2006</v>
      </c>
      <c r="D31" s="1" t="s">
        <v>57</v>
      </c>
      <c r="E31" s="1" t="s">
        <v>56</v>
      </c>
      <c r="F31" s="1" t="s">
        <v>155</v>
      </c>
      <c r="G31" s="1" t="s">
        <v>154</v>
      </c>
      <c r="H31" s="1" t="s">
        <v>161</v>
      </c>
      <c r="I31" s="1" t="s">
        <v>160</v>
      </c>
      <c r="J31">
        <v>6169</v>
      </c>
      <c r="K31">
        <v>1259856</v>
      </c>
      <c r="L31">
        <v>489.7</v>
      </c>
      <c r="M31">
        <v>712.8</v>
      </c>
      <c r="N31" s="6" t="str">
        <f t="shared" si="0"/>
        <v>2006F1002-52186-2</v>
      </c>
      <c r="O31">
        <f>_xlfn.XLOOKUP(N31,'Demo Split, 1999-2020'!$T$2:$T$498,'Demo Split, 1999-2020'!$J$2:$J$498,,0)</f>
        <v>85</v>
      </c>
      <c r="P31" s="4">
        <f t="shared" si="1"/>
        <v>1.3778570270708381E-2</v>
      </c>
    </row>
    <row r="32" spans="2:16" x14ac:dyDescent="0.35">
      <c r="B32">
        <v>2007</v>
      </c>
      <c r="C32">
        <v>2007</v>
      </c>
      <c r="D32" s="1" t="s">
        <v>57</v>
      </c>
      <c r="E32" s="1" t="s">
        <v>56</v>
      </c>
      <c r="F32" s="1" t="s">
        <v>155</v>
      </c>
      <c r="G32" s="1" t="s">
        <v>154</v>
      </c>
      <c r="H32" s="1" t="s">
        <v>161</v>
      </c>
      <c r="I32" s="1" t="s">
        <v>160</v>
      </c>
      <c r="J32">
        <v>6228</v>
      </c>
      <c r="K32">
        <v>1272881</v>
      </c>
      <c r="L32">
        <v>489.3</v>
      </c>
      <c r="M32">
        <v>695.1</v>
      </c>
      <c r="N32" s="6" t="str">
        <f t="shared" si="0"/>
        <v>2007F1002-52186-2</v>
      </c>
      <c r="O32">
        <f>_xlfn.XLOOKUP(N32,'Demo Split, 1999-2020'!$T$2:$T$498,'Demo Split, 1999-2020'!$J$2:$J$498,,0)</f>
        <v>80</v>
      </c>
      <c r="P32" s="4">
        <f t="shared" si="1"/>
        <v>1.2845215157353885E-2</v>
      </c>
    </row>
    <row r="33" spans="2:16" x14ac:dyDescent="0.35">
      <c r="B33">
        <v>2008</v>
      </c>
      <c r="C33">
        <v>2008</v>
      </c>
      <c r="D33" s="1" t="s">
        <v>57</v>
      </c>
      <c r="E33" s="1" t="s">
        <v>56</v>
      </c>
      <c r="F33" s="1" t="s">
        <v>155</v>
      </c>
      <c r="G33" s="1" t="s">
        <v>154</v>
      </c>
      <c r="H33" s="1" t="s">
        <v>161</v>
      </c>
      <c r="I33" s="1" t="s">
        <v>160</v>
      </c>
      <c r="J33">
        <v>6360</v>
      </c>
      <c r="K33">
        <v>1286595</v>
      </c>
      <c r="L33">
        <v>494.3</v>
      </c>
      <c r="M33">
        <v>688.7</v>
      </c>
      <c r="N33" s="6" t="str">
        <f t="shared" si="0"/>
        <v>2008F1002-52186-2</v>
      </c>
      <c r="O33">
        <f>_xlfn.XLOOKUP(N33,'Demo Split, 1999-2020'!$T$2:$T$498,'Demo Split, 1999-2020'!$J$2:$J$498,,0)</f>
        <v>96</v>
      </c>
      <c r="P33" s="4">
        <f t="shared" si="1"/>
        <v>1.509433962264151E-2</v>
      </c>
    </row>
    <row r="34" spans="2:16" x14ac:dyDescent="0.35">
      <c r="B34">
        <v>2009</v>
      </c>
      <c r="C34">
        <v>2009</v>
      </c>
      <c r="D34" s="1" t="s">
        <v>57</v>
      </c>
      <c r="E34" s="1" t="s">
        <v>56</v>
      </c>
      <c r="F34" s="1" t="s">
        <v>155</v>
      </c>
      <c r="G34" s="1" t="s">
        <v>154</v>
      </c>
      <c r="H34" s="1" t="s">
        <v>161</v>
      </c>
      <c r="I34" s="1" t="s">
        <v>160</v>
      </c>
      <c r="J34">
        <v>6565</v>
      </c>
      <c r="K34">
        <v>1299202</v>
      </c>
      <c r="L34">
        <v>505.3</v>
      </c>
      <c r="M34">
        <v>681.8</v>
      </c>
      <c r="N34" s="6" t="str">
        <f t="shared" si="0"/>
        <v>2009F1002-52186-2</v>
      </c>
      <c r="O34">
        <f>_xlfn.XLOOKUP(N34,'Demo Split, 1999-2020'!$T$2:$T$498,'Demo Split, 1999-2020'!$J$2:$J$498,,0)</f>
        <v>109</v>
      </c>
      <c r="P34" s="4">
        <f t="shared" si="1"/>
        <v>1.6603198781416605E-2</v>
      </c>
    </row>
    <row r="35" spans="2:16" x14ac:dyDescent="0.35">
      <c r="B35">
        <v>2010</v>
      </c>
      <c r="C35">
        <v>2010</v>
      </c>
      <c r="D35" s="1" t="s">
        <v>57</v>
      </c>
      <c r="E35" s="1" t="s">
        <v>56</v>
      </c>
      <c r="F35" s="1" t="s">
        <v>155</v>
      </c>
      <c r="G35" s="1" t="s">
        <v>154</v>
      </c>
      <c r="H35" s="1" t="s">
        <v>161</v>
      </c>
      <c r="I35" s="1" t="s">
        <v>160</v>
      </c>
      <c r="J35">
        <v>6774</v>
      </c>
      <c r="K35">
        <v>1308430</v>
      </c>
      <c r="L35">
        <v>517.70000000000005</v>
      </c>
      <c r="M35">
        <v>696.8</v>
      </c>
      <c r="N35" s="6" t="str">
        <f t="shared" si="0"/>
        <v>2010F1002-52186-2</v>
      </c>
      <c r="O35">
        <f>_xlfn.XLOOKUP(N35,'Demo Split, 1999-2020'!$T$2:$T$498,'Demo Split, 1999-2020'!$J$2:$J$498,,0)</f>
        <v>118</v>
      </c>
      <c r="P35" s="4">
        <f t="shared" si="1"/>
        <v>1.7419545320342487E-2</v>
      </c>
    </row>
    <row r="36" spans="2:16" x14ac:dyDescent="0.35">
      <c r="B36">
        <v>2011</v>
      </c>
      <c r="C36">
        <v>2011</v>
      </c>
      <c r="D36" s="1" t="s">
        <v>57</v>
      </c>
      <c r="E36" s="1" t="s">
        <v>56</v>
      </c>
      <c r="F36" s="1" t="s">
        <v>155</v>
      </c>
      <c r="G36" s="1" t="s">
        <v>154</v>
      </c>
      <c r="H36" s="1" t="s">
        <v>161</v>
      </c>
      <c r="I36" s="1" t="s">
        <v>160</v>
      </c>
      <c r="J36">
        <v>7006</v>
      </c>
      <c r="K36">
        <v>1323181</v>
      </c>
      <c r="L36">
        <v>529.5</v>
      </c>
      <c r="M36">
        <v>684.7</v>
      </c>
      <c r="N36" s="6" t="str">
        <f t="shared" si="0"/>
        <v>2011F1002-52186-2</v>
      </c>
      <c r="O36">
        <f>_xlfn.XLOOKUP(N36,'Demo Split, 1999-2020'!$T$2:$T$498,'Demo Split, 1999-2020'!$J$2:$J$498,,0)</f>
        <v>103</v>
      </c>
      <c r="P36" s="4">
        <f t="shared" si="1"/>
        <v>1.4701684270625178E-2</v>
      </c>
    </row>
    <row r="37" spans="2:16" x14ac:dyDescent="0.35">
      <c r="B37">
        <v>2012</v>
      </c>
      <c r="C37">
        <v>2012</v>
      </c>
      <c r="D37" s="1" t="s">
        <v>57</v>
      </c>
      <c r="E37" s="1" t="s">
        <v>56</v>
      </c>
      <c r="F37" s="1" t="s">
        <v>155</v>
      </c>
      <c r="G37" s="1" t="s">
        <v>154</v>
      </c>
      <c r="H37" s="1" t="s">
        <v>161</v>
      </c>
      <c r="I37" s="1" t="s">
        <v>160</v>
      </c>
      <c r="J37">
        <v>7107</v>
      </c>
      <c r="K37">
        <v>1334724</v>
      </c>
      <c r="L37">
        <v>532.5</v>
      </c>
      <c r="M37">
        <v>666.3</v>
      </c>
      <c r="N37" s="6" t="str">
        <f t="shared" si="0"/>
        <v>2012F1002-52186-2</v>
      </c>
      <c r="O37">
        <f>_xlfn.XLOOKUP(N37,'Demo Split, 1999-2020'!$T$2:$T$498,'Demo Split, 1999-2020'!$J$2:$J$498,,0)</f>
        <v>92</v>
      </c>
      <c r="P37" s="4">
        <f t="shared" si="1"/>
        <v>1.2944983818770227E-2</v>
      </c>
    </row>
    <row r="38" spans="2:16" x14ac:dyDescent="0.35">
      <c r="B38">
        <v>2013</v>
      </c>
      <c r="C38">
        <v>2013</v>
      </c>
      <c r="D38" s="1" t="s">
        <v>57</v>
      </c>
      <c r="E38" s="1" t="s">
        <v>56</v>
      </c>
      <c r="F38" s="1" t="s">
        <v>155</v>
      </c>
      <c r="G38" s="1" t="s">
        <v>154</v>
      </c>
      <c r="H38" s="1" t="s">
        <v>161</v>
      </c>
      <c r="I38" s="1" t="s">
        <v>160</v>
      </c>
      <c r="J38">
        <v>7379</v>
      </c>
      <c r="K38">
        <v>1345729</v>
      </c>
      <c r="L38">
        <v>548.29999999999995</v>
      </c>
      <c r="M38">
        <v>666.4</v>
      </c>
      <c r="N38" s="6" t="str">
        <f t="shared" si="0"/>
        <v>2013F1002-52186-2</v>
      </c>
      <c r="O38">
        <f>_xlfn.XLOOKUP(N38,'Demo Split, 1999-2020'!$T$2:$T$498,'Demo Split, 1999-2020'!$J$2:$J$498,,0)</f>
        <v>108</v>
      </c>
      <c r="P38" s="4">
        <f t="shared" si="1"/>
        <v>1.4636129556850522E-2</v>
      </c>
    </row>
    <row r="39" spans="2:16" x14ac:dyDescent="0.35">
      <c r="B39">
        <v>2014</v>
      </c>
      <c r="C39">
        <v>2014</v>
      </c>
      <c r="D39" s="1" t="s">
        <v>57</v>
      </c>
      <c r="E39" s="1" t="s">
        <v>56</v>
      </c>
      <c r="F39" s="1" t="s">
        <v>155</v>
      </c>
      <c r="G39" s="1" t="s">
        <v>154</v>
      </c>
      <c r="H39" s="1" t="s">
        <v>161</v>
      </c>
      <c r="I39" s="1" t="s">
        <v>160</v>
      </c>
      <c r="J39">
        <v>7800</v>
      </c>
      <c r="K39">
        <v>1358332</v>
      </c>
      <c r="L39">
        <v>574.20000000000005</v>
      </c>
      <c r="M39">
        <v>677.4</v>
      </c>
      <c r="N39" s="6" t="str">
        <f t="shared" si="0"/>
        <v>2014F1002-52186-2</v>
      </c>
      <c r="O39">
        <f>_xlfn.XLOOKUP(N39,'Demo Split, 1999-2020'!$T$2:$T$498,'Demo Split, 1999-2020'!$J$2:$J$498,,0)</f>
        <v>118</v>
      </c>
      <c r="P39" s="4">
        <f t="shared" si="1"/>
        <v>1.5128205128205128E-2</v>
      </c>
    </row>
    <row r="40" spans="2:16" x14ac:dyDescent="0.35">
      <c r="B40">
        <v>2015</v>
      </c>
      <c r="C40">
        <v>2015</v>
      </c>
      <c r="D40" s="1" t="s">
        <v>57</v>
      </c>
      <c r="E40" s="1" t="s">
        <v>56</v>
      </c>
      <c r="F40" s="1" t="s">
        <v>155</v>
      </c>
      <c r="G40" s="1" t="s">
        <v>154</v>
      </c>
      <c r="H40" s="1" t="s">
        <v>161</v>
      </c>
      <c r="I40" s="1" t="s">
        <v>160</v>
      </c>
      <c r="J40">
        <v>8170</v>
      </c>
      <c r="K40">
        <v>1369293</v>
      </c>
      <c r="L40">
        <v>596.70000000000005</v>
      </c>
      <c r="M40">
        <v>679.5</v>
      </c>
      <c r="N40" s="6" t="str">
        <f t="shared" si="0"/>
        <v>2015F1002-52186-2</v>
      </c>
      <c r="O40">
        <f>_xlfn.XLOOKUP(N40,'Demo Split, 1999-2020'!$T$2:$T$498,'Demo Split, 1999-2020'!$J$2:$J$498,,0)</f>
        <v>140</v>
      </c>
      <c r="P40" s="4">
        <f t="shared" si="1"/>
        <v>1.7135862913096694E-2</v>
      </c>
    </row>
    <row r="41" spans="2:16" x14ac:dyDescent="0.35">
      <c r="B41">
        <v>2016</v>
      </c>
      <c r="C41">
        <v>2016</v>
      </c>
      <c r="D41" s="1" t="s">
        <v>57</v>
      </c>
      <c r="E41" s="1" t="s">
        <v>56</v>
      </c>
      <c r="F41" s="1" t="s">
        <v>155</v>
      </c>
      <c r="G41" s="1" t="s">
        <v>154</v>
      </c>
      <c r="H41" s="1" t="s">
        <v>161</v>
      </c>
      <c r="I41" s="1" t="s">
        <v>160</v>
      </c>
      <c r="J41">
        <v>8315</v>
      </c>
      <c r="K41">
        <v>1380765</v>
      </c>
      <c r="L41">
        <v>602.20000000000005</v>
      </c>
      <c r="M41">
        <v>668</v>
      </c>
      <c r="N41" s="6" t="str">
        <f t="shared" si="0"/>
        <v>2016F1002-52186-2</v>
      </c>
      <c r="O41">
        <f>_xlfn.XLOOKUP(N41,'Demo Split, 1999-2020'!$T$2:$T$498,'Demo Split, 1999-2020'!$J$2:$J$498,,0)</f>
        <v>139</v>
      </c>
      <c r="P41" s="4">
        <f t="shared" si="1"/>
        <v>1.6716776909200242E-2</v>
      </c>
    </row>
    <row r="42" spans="2:16" x14ac:dyDescent="0.35">
      <c r="B42">
        <v>2017</v>
      </c>
      <c r="C42">
        <v>2017</v>
      </c>
      <c r="D42" s="1" t="s">
        <v>57</v>
      </c>
      <c r="E42" s="1" t="s">
        <v>56</v>
      </c>
      <c r="F42" s="1" t="s">
        <v>155</v>
      </c>
      <c r="G42" s="1" t="s">
        <v>154</v>
      </c>
      <c r="H42" s="1" t="s">
        <v>161</v>
      </c>
      <c r="I42" s="1" t="s">
        <v>160</v>
      </c>
      <c r="J42">
        <v>8696</v>
      </c>
      <c r="K42">
        <v>1390265</v>
      </c>
      <c r="L42">
        <v>625.5</v>
      </c>
      <c r="M42">
        <v>674</v>
      </c>
      <c r="N42" s="6" t="str">
        <f t="shared" si="0"/>
        <v>2017F1002-52186-2</v>
      </c>
      <c r="O42">
        <f>_xlfn.XLOOKUP(N42,'Demo Split, 1999-2020'!$T$2:$T$498,'Demo Split, 1999-2020'!$J$2:$J$498,,0)</f>
        <v>154</v>
      </c>
      <c r="P42" s="4">
        <f t="shared" si="1"/>
        <v>1.7709291628334865E-2</v>
      </c>
    </row>
    <row r="43" spans="2:16" x14ac:dyDescent="0.35">
      <c r="B43">
        <v>2018</v>
      </c>
      <c r="C43">
        <v>2018</v>
      </c>
      <c r="D43" s="1" t="s">
        <v>57</v>
      </c>
      <c r="E43" s="1" t="s">
        <v>56</v>
      </c>
      <c r="F43" s="1" t="s">
        <v>155</v>
      </c>
      <c r="G43" s="1" t="s">
        <v>154</v>
      </c>
      <c r="H43" s="1" t="s">
        <v>161</v>
      </c>
      <c r="I43" s="1" t="s">
        <v>160</v>
      </c>
      <c r="J43">
        <v>8616</v>
      </c>
      <c r="K43">
        <v>1399506</v>
      </c>
      <c r="L43">
        <v>615.6</v>
      </c>
      <c r="M43">
        <v>641.70000000000005</v>
      </c>
      <c r="N43" s="6" t="str">
        <f t="shared" si="0"/>
        <v>2018F1002-52186-2</v>
      </c>
      <c r="O43">
        <f>_xlfn.XLOOKUP(N43,'Demo Split, 1999-2020'!$T$2:$T$498,'Demo Split, 1999-2020'!$J$2:$J$498,,0)</f>
        <v>147</v>
      </c>
      <c r="P43" s="4">
        <f t="shared" si="1"/>
        <v>1.7061281337047353E-2</v>
      </c>
    </row>
    <row r="44" spans="2:16" x14ac:dyDescent="0.35">
      <c r="B44">
        <v>2019</v>
      </c>
      <c r="C44">
        <v>2019</v>
      </c>
      <c r="D44" s="1" t="s">
        <v>57</v>
      </c>
      <c r="E44" s="1" t="s">
        <v>56</v>
      </c>
      <c r="F44" s="1" t="s">
        <v>155</v>
      </c>
      <c r="G44" s="1" t="s">
        <v>154</v>
      </c>
      <c r="H44" s="1" t="s">
        <v>161</v>
      </c>
      <c r="I44" s="1" t="s">
        <v>160</v>
      </c>
      <c r="J44">
        <v>8854</v>
      </c>
      <c r="K44">
        <v>1409454</v>
      </c>
      <c r="L44">
        <v>628.20000000000005</v>
      </c>
      <c r="M44">
        <v>640.6</v>
      </c>
      <c r="N44" s="6" t="str">
        <f t="shared" si="0"/>
        <v>2019F1002-52186-2</v>
      </c>
      <c r="O44">
        <f>_xlfn.XLOOKUP(N44,'Demo Split, 1999-2020'!$T$2:$T$498,'Demo Split, 1999-2020'!$J$2:$J$498,,0)</f>
        <v>157</v>
      </c>
      <c r="P44" s="4">
        <f t="shared" si="1"/>
        <v>1.7732098486559746E-2</v>
      </c>
    </row>
    <row r="45" spans="2:16" x14ac:dyDescent="0.35">
      <c r="B45">
        <v>2020</v>
      </c>
      <c r="C45">
        <v>2020</v>
      </c>
      <c r="D45" s="1" t="s">
        <v>57</v>
      </c>
      <c r="E45" s="1" t="s">
        <v>56</v>
      </c>
      <c r="F45" s="1" t="s">
        <v>155</v>
      </c>
      <c r="G45" s="1" t="s">
        <v>154</v>
      </c>
      <c r="H45" s="1" t="s">
        <v>161</v>
      </c>
      <c r="I45" s="1" t="s">
        <v>160</v>
      </c>
      <c r="J45">
        <v>11928</v>
      </c>
      <c r="K45">
        <v>1411437</v>
      </c>
      <c r="L45">
        <v>845.1</v>
      </c>
      <c r="M45">
        <v>833.6</v>
      </c>
      <c r="N45" s="6" t="str">
        <f t="shared" si="0"/>
        <v>2020F1002-52186-2</v>
      </c>
      <c r="O45">
        <f>_xlfn.XLOOKUP(N45,'Demo Split, 1999-2020'!$T$2:$T$498,'Demo Split, 1999-2020'!$J$2:$J$498,,0)</f>
        <v>151</v>
      </c>
      <c r="P45" s="4">
        <f t="shared" si="1"/>
        <v>1.2659289067739773E-2</v>
      </c>
    </row>
    <row r="46" spans="2:16" x14ac:dyDescent="0.35">
      <c r="B46">
        <v>1999</v>
      </c>
      <c r="C46">
        <v>1999</v>
      </c>
      <c r="D46" s="1" t="s">
        <v>57</v>
      </c>
      <c r="E46" s="1" t="s">
        <v>56</v>
      </c>
      <c r="F46" s="1" t="s">
        <v>153</v>
      </c>
      <c r="G46" s="1" t="s">
        <v>152</v>
      </c>
      <c r="H46" s="1" t="s">
        <v>161</v>
      </c>
      <c r="I46" s="1" t="s">
        <v>160</v>
      </c>
      <c r="J46">
        <v>13</v>
      </c>
      <c r="K46" t="s">
        <v>151</v>
      </c>
      <c r="L46" t="s">
        <v>151</v>
      </c>
      <c r="M46" t="s">
        <v>151</v>
      </c>
      <c r="N46" s="6" t="str">
        <f t="shared" si="0"/>
        <v>1999F1002-5NS</v>
      </c>
      <c r="O46" t="e">
        <f>_xlfn.XLOOKUP(N46,'Demo Split, 1999-2020'!$T$2:$T$498,'Demo Split, 1999-2020'!$J$2:$J$498,,0)</f>
        <v>#N/A</v>
      </c>
      <c r="P46" s="4" t="e">
        <f t="shared" si="1"/>
        <v>#N/A</v>
      </c>
    </row>
    <row r="47" spans="2:16" x14ac:dyDescent="0.35">
      <c r="B47">
        <v>2000</v>
      </c>
      <c r="C47">
        <v>2000</v>
      </c>
      <c r="D47" s="1" t="s">
        <v>57</v>
      </c>
      <c r="E47" s="1" t="s">
        <v>56</v>
      </c>
      <c r="F47" s="1" t="s">
        <v>153</v>
      </c>
      <c r="G47" s="1" t="s">
        <v>152</v>
      </c>
      <c r="H47" s="1" t="s">
        <v>161</v>
      </c>
      <c r="I47" s="1" t="s">
        <v>160</v>
      </c>
      <c r="J47">
        <v>24</v>
      </c>
      <c r="K47" t="s">
        <v>151</v>
      </c>
      <c r="L47" t="s">
        <v>151</v>
      </c>
      <c r="M47" t="s">
        <v>151</v>
      </c>
      <c r="N47" s="6" t="str">
        <f t="shared" si="0"/>
        <v>2000F1002-5NS</v>
      </c>
      <c r="O47" t="e">
        <f>_xlfn.XLOOKUP(N47,'Demo Split, 1999-2020'!$T$2:$T$498,'Demo Split, 1999-2020'!$J$2:$J$498,,0)</f>
        <v>#N/A</v>
      </c>
      <c r="P47" s="4" t="e">
        <f t="shared" si="1"/>
        <v>#N/A</v>
      </c>
    </row>
    <row r="48" spans="2:16" x14ac:dyDescent="0.35">
      <c r="B48">
        <v>2001</v>
      </c>
      <c r="C48">
        <v>2001</v>
      </c>
      <c r="D48" s="1" t="s">
        <v>57</v>
      </c>
      <c r="E48" s="1" t="s">
        <v>56</v>
      </c>
      <c r="F48" s="1" t="s">
        <v>153</v>
      </c>
      <c r="G48" s="1" t="s">
        <v>152</v>
      </c>
      <c r="H48" s="1" t="s">
        <v>161</v>
      </c>
      <c r="I48" s="1" t="s">
        <v>160</v>
      </c>
      <c r="J48">
        <v>16</v>
      </c>
      <c r="K48" t="s">
        <v>151</v>
      </c>
      <c r="L48" t="s">
        <v>151</v>
      </c>
      <c r="M48" t="s">
        <v>151</v>
      </c>
      <c r="N48" s="6" t="str">
        <f t="shared" si="0"/>
        <v>2001F1002-5NS</v>
      </c>
      <c r="O48" t="e">
        <f>_xlfn.XLOOKUP(N48,'Demo Split, 1999-2020'!$T$2:$T$498,'Demo Split, 1999-2020'!$J$2:$J$498,,0)</f>
        <v>#N/A</v>
      </c>
      <c r="P48" s="4" t="e">
        <f t="shared" si="1"/>
        <v>#N/A</v>
      </c>
    </row>
    <row r="49" spans="2:16" x14ac:dyDescent="0.35">
      <c r="B49">
        <v>2002</v>
      </c>
      <c r="C49">
        <v>2002</v>
      </c>
      <c r="D49" s="1" t="s">
        <v>57</v>
      </c>
      <c r="E49" s="1" t="s">
        <v>56</v>
      </c>
      <c r="F49" s="1" t="s">
        <v>153</v>
      </c>
      <c r="G49" s="1" t="s">
        <v>152</v>
      </c>
      <c r="H49" s="1" t="s">
        <v>161</v>
      </c>
      <c r="I49" s="1" t="s">
        <v>160</v>
      </c>
      <c r="J49">
        <v>6</v>
      </c>
      <c r="K49" t="s">
        <v>151</v>
      </c>
      <c r="L49" t="s">
        <v>151</v>
      </c>
      <c r="M49" t="s">
        <v>151</v>
      </c>
      <c r="N49" s="6" t="str">
        <f t="shared" si="0"/>
        <v>2002F1002-5NS</v>
      </c>
      <c r="O49" t="e">
        <f>_xlfn.XLOOKUP(N49,'Demo Split, 1999-2020'!$T$2:$T$498,'Demo Split, 1999-2020'!$J$2:$J$498,,0)</f>
        <v>#N/A</v>
      </c>
      <c r="P49" s="4" t="e">
        <f t="shared" si="1"/>
        <v>#N/A</v>
      </c>
    </row>
    <row r="50" spans="2:16" x14ac:dyDescent="0.35">
      <c r="B50">
        <v>2003</v>
      </c>
      <c r="C50">
        <v>2003</v>
      </c>
      <c r="D50" s="1" t="s">
        <v>57</v>
      </c>
      <c r="E50" s="1" t="s">
        <v>56</v>
      </c>
      <c r="F50" s="1" t="s">
        <v>153</v>
      </c>
      <c r="G50" s="1" t="s">
        <v>152</v>
      </c>
      <c r="H50" s="1" t="s">
        <v>161</v>
      </c>
      <c r="I50" s="1" t="s">
        <v>160</v>
      </c>
      <c r="J50">
        <v>9</v>
      </c>
      <c r="K50" t="s">
        <v>151</v>
      </c>
      <c r="L50" t="s">
        <v>151</v>
      </c>
      <c r="M50" t="s">
        <v>151</v>
      </c>
      <c r="N50" s="6" t="str">
        <f t="shared" si="0"/>
        <v>2003F1002-5NS</v>
      </c>
      <c r="O50">
        <f>_xlfn.XLOOKUP(N50,'Demo Split, 1999-2020'!$T$2:$T$498,'Demo Split, 1999-2020'!$J$2:$J$498,,0)</f>
        <v>1</v>
      </c>
      <c r="P50" s="4">
        <f t="shared" si="1"/>
        <v>0.1111111111111111</v>
      </c>
    </row>
    <row r="51" spans="2:16" x14ac:dyDescent="0.35">
      <c r="B51">
        <v>2004</v>
      </c>
      <c r="C51">
        <v>2004</v>
      </c>
      <c r="D51" s="1" t="s">
        <v>57</v>
      </c>
      <c r="E51" s="1" t="s">
        <v>56</v>
      </c>
      <c r="F51" s="1" t="s">
        <v>153</v>
      </c>
      <c r="G51" s="1" t="s">
        <v>152</v>
      </c>
      <c r="H51" s="1" t="s">
        <v>161</v>
      </c>
      <c r="I51" s="1" t="s">
        <v>160</v>
      </c>
      <c r="J51">
        <v>18</v>
      </c>
      <c r="K51" t="s">
        <v>151</v>
      </c>
      <c r="L51" t="s">
        <v>151</v>
      </c>
      <c r="M51" t="s">
        <v>151</v>
      </c>
      <c r="N51" s="6" t="str">
        <f t="shared" si="0"/>
        <v>2004F1002-5NS</v>
      </c>
      <c r="O51" t="e">
        <f>_xlfn.XLOOKUP(N51,'Demo Split, 1999-2020'!$T$2:$T$498,'Demo Split, 1999-2020'!$J$2:$J$498,,0)</f>
        <v>#N/A</v>
      </c>
      <c r="P51" s="4" t="e">
        <f t="shared" si="1"/>
        <v>#N/A</v>
      </c>
    </row>
    <row r="52" spans="2:16" x14ac:dyDescent="0.35">
      <c r="B52">
        <v>2005</v>
      </c>
      <c r="C52">
        <v>2005</v>
      </c>
      <c r="D52" s="1" t="s">
        <v>57</v>
      </c>
      <c r="E52" s="1" t="s">
        <v>56</v>
      </c>
      <c r="F52" s="1" t="s">
        <v>153</v>
      </c>
      <c r="G52" s="1" t="s">
        <v>152</v>
      </c>
      <c r="H52" s="1" t="s">
        <v>161</v>
      </c>
      <c r="I52" s="1" t="s">
        <v>160</v>
      </c>
      <c r="J52">
        <v>9</v>
      </c>
      <c r="K52" t="s">
        <v>151</v>
      </c>
      <c r="L52" t="s">
        <v>151</v>
      </c>
      <c r="M52" t="s">
        <v>151</v>
      </c>
      <c r="N52" s="6" t="str">
        <f t="shared" si="0"/>
        <v>2005F1002-5NS</v>
      </c>
      <c r="O52" t="e">
        <f>_xlfn.XLOOKUP(N52,'Demo Split, 1999-2020'!$T$2:$T$498,'Demo Split, 1999-2020'!$J$2:$J$498,,0)</f>
        <v>#N/A</v>
      </c>
      <c r="P52" s="4" t="e">
        <f t="shared" si="1"/>
        <v>#N/A</v>
      </c>
    </row>
    <row r="53" spans="2:16" x14ac:dyDescent="0.35">
      <c r="B53">
        <v>2006</v>
      </c>
      <c r="C53">
        <v>2006</v>
      </c>
      <c r="D53" s="1" t="s">
        <v>57</v>
      </c>
      <c r="E53" s="1" t="s">
        <v>56</v>
      </c>
      <c r="F53" s="1" t="s">
        <v>153</v>
      </c>
      <c r="G53" s="1" t="s">
        <v>152</v>
      </c>
      <c r="H53" s="1" t="s">
        <v>161</v>
      </c>
      <c r="I53" s="1" t="s">
        <v>160</v>
      </c>
      <c r="J53">
        <v>17</v>
      </c>
      <c r="K53" t="s">
        <v>151</v>
      </c>
      <c r="L53" t="s">
        <v>151</v>
      </c>
      <c r="M53" t="s">
        <v>151</v>
      </c>
      <c r="N53" s="6" t="str">
        <f t="shared" si="0"/>
        <v>2006F1002-5NS</v>
      </c>
      <c r="O53" t="e">
        <f>_xlfn.XLOOKUP(N53,'Demo Split, 1999-2020'!$T$2:$T$498,'Demo Split, 1999-2020'!$J$2:$J$498,,0)</f>
        <v>#N/A</v>
      </c>
      <c r="P53" s="4" t="e">
        <f t="shared" si="1"/>
        <v>#N/A</v>
      </c>
    </row>
    <row r="54" spans="2:16" x14ac:dyDescent="0.35">
      <c r="B54">
        <v>2007</v>
      </c>
      <c r="C54">
        <v>2007</v>
      </c>
      <c r="D54" s="1" t="s">
        <v>57</v>
      </c>
      <c r="E54" s="1" t="s">
        <v>56</v>
      </c>
      <c r="F54" s="1" t="s">
        <v>153</v>
      </c>
      <c r="G54" s="1" t="s">
        <v>152</v>
      </c>
      <c r="H54" s="1" t="s">
        <v>161</v>
      </c>
      <c r="I54" s="1" t="s">
        <v>160</v>
      </c>
      <c r="J54">
        <v>14</v>
      </c>
      <c r="K54" t="s">
        <v>151</v>
      </c>
      <c r="L54" t="s">
        <v>151</v>
      </c>
      <c r="M54" t="s">
        <v>151</v>
      </c>
      <c r="N54" s="6" t="str">
        <f t="shared" si="0"/>
        <v>2007F1002-5NS</v>
      </c>
      <c r="O54" t="e">
        <f>_xlfn.XLOOKUP(N54,'Demo Split, 1999-2020'!$T$2:$T$498,'Demo Split, 1999-2020'!$J$2:$J$498,,0)</f>
        <v>#N/A</v>
      </c>
      <c r="P54" s="4" t="e">
        <f t="shared" si="1"/>
        <v>#N/A</v>
      </c>
    </row>
    <row r="55" spans="2:16" x14ac:dyDescent="0.35">
      <c r="B55">
        <v>2008</v>
      </c>
      <c r="C55">
        <v>2008</v>
      </c>
      <c r="D55" s="1" t="s">
        <v>57</v>
      </c>
      <c r="E55" s="1" t="s">
        <v>56</v>
      </c>
      <c r="F55" s="1" t="s">
        <v>153</v>
      </c>
      <c r="G55" s="1" t="s">
        <v>152</v>
      </c>
      <c r="H55" s="1" t="s">
        <v>161</v>
      </c>
      <c r="I55" s="1" t="s">
        <v>160</v>
      </c>
      <c r="J55">
        <v>18</v>
      </c>
      <c r="K55" t="s">
        <v>151</v>
      </c>
      <c r="L55" t="s">
        <v>151</v>
      </c>
      <c r="M55" t="s">
        <v>151</v>
      </c>
      <c r="N55" s="6" t="str">
        <f t="shared" si="0"/>
        <v>2008F1002-5NS</v>
      </c>
      <c r="O55" t="e">
        <f>_xlfn.XLOOKUP(N55,'Demo Split, 1999-2020'!$T$2:$T$498,'Demo Split, 1999-2020'!$J$2:$J$498,,0)</f>
        <v>#N/A</v>
      </c>
      <c r="P55" s="4" t="e">
        <f t="shared" si="1"/>
        <v>#N/A</v>
      </c>
    </row>
    <row r="56" spans="2:16" x14ac:dyDescent="0.35">
      <c r="B56">
        <v>2009</v>
      </c>
      <c r="C56">
        <v>2009</v>
      </c>
      <c r="D56" s="1" t="s">
        <v>57</v>
      </c>
      <c r="E56" s="1" t="s">
        <v>56</v>
      </c>
      <c r="F56" s="1" t="s">
        <v>153</v>
      </c>
      <c r="G56" s="1" t="s">
        <v>152</v>
      </c>
      <c r="H56" s="1" t="s">
        <v>161</v>
      </c>
      <c r="I56" s="1" t="s">
        <v>160</v>
      </c>
      <c r="J56">
        <v>7</v>
      </c>
      <c r="K56" t="s">
        <v>151</v>
      </c>
      <c r="L56" t="s">
        <v>151</v>
      </c>
      <c r="M56" t="s">
        <v>151</v>
      </c>
      <c r="N56" s="6" t="str">
        <f t="shared" si="0"/>
        <v>2009F1002-5NS</v>
      </c>
      <c r="O56">
        <f>_xlfn.XLOOKUP(N56,'Demo Split, 1999-2020'!$T$2:$T$498,'Demo Split, 1999-2020'!$J$2:$J$498,,0)</f>
        <v>1</v>
      </c>
      <c r="P56" s="4">
        <f t="shared" si="1"/>
        <v>0.14285714285714285</v>
      </c>
    </row>
    <row r="57" spans="2:16" x14ac:dyDescent="0.35">
      <c r="B57">
        <v>2010</v>
      </c>
      <c r="C57">
        <v>2010</v>
      </c>
      <c r="D57" s="1" t="s">
        <v>57</v>
      </c>
      <c r="E57" s="1" t="s">
        <v>56</v>
      </c>
      <c r="F57" s="1" t="s">
        <v>153</v>
      </c>
      <c r="G57" s="1" t="s">
        <v>152</v>
      </c>
      <c r="H57" s="1" t="s">
        <v>161</v>
      </c>
      <c r="I57" s="1" t="s">
        <v>160</v>
      </c>
      <c r="J57">
        <v>6</v>
      </c>
      <c r="K57" t="s">
        <v>151</v>
      </c>
      <c r="L57" t="s">
        <v>151</v>
      </c>
      <c r="M57" t="s">
        <v>151</v>
      </c>
      <c r="N57" s="6" t="str">
        <f t="shared" si="0"/>
        <v>2010F1002-5NS</v>
      </c>
      <c r="O57" t="e">
        <f>_xlfn.XLOOKUP(N57,'Demo Split, 1999-2020'!$T$2:$T$498,'Demo Split, 1999-2020'!$J$2:$J$498,,0)</f>
        <v>#N/A</v>
      </c>
      <c r="P57" s="4" t="e">
        <f t="shared" si="1"/>
        <v>#N/A</v>
      </c>
    </row>
    <row r="58" spans="2:16" x14ac:dyDescent="0.35">
      <c r="B58">
        <v>2011</v>
      </c>
      <c r="C58">
        <v>2011</v>
      </c>
      <c r="D58" s="1" t="s">
        <v>57</v>
      </c>
      <c r="E58" s="1" t="s">
        <v>56</v>
      </c>
      <c r="F58" s="1" t="s">
        <v>153</v>
      </c>
      <c r="G58" s="1" t="s">
        <v>152</v>
      </c>
      <c r="H58" s="1" t="s">
        <v>161</v>
      </c>
      <c r="I58" s="1" t="s">
        <v>160</v>
      </c>
      <c r="J58">
        <v>9</v>
      </c>
      <c r="K58" t="s">
        <v>151</v>
      </c>
      <c r="L58" t="s">
        <v>151</v>
      </c>
      <c r="M58" t="s">
        <v>151</v>
      </c>
      <c r="N58" s="6" t="str">
        <f t="shared" si="0"/>
        <v>2011F1002-5NS</v>
      </c>
      <c r="O58" t="e">
        <f>_xlfn.XLOOKUP(N58,'Demo Split, 1999-2020'!$T$2:$T$498,'Demo Split, 1999-2020'!$J$2:$J$498,,0)</f>
        <v>#N/A</v>
      </c>
      <c r="P58" s="4" t="e">
        <f t="shared" si="1"/>
        <v>#N/A</v>
      </c>
    </row>
    <row r="59" spans="2:16" x14ac:dyDescent="0.35">
      <c r="B59">
        <v>2012</v>
      </c>
      <c r="C59">
        <v>2012</v>
      </c>
      <c r="D59" s="1" t="s">
        <v>57</v>
      </c>
      <c r="E59" s="1" t="s">
        <v>56</v>
      </c>
      <c r="F59" s="1" t="s">
        <v>153</v>
      </c>
      <c r="G59" s="1" t="s">
        <v>152</v>
      </c>
      <c r="H59" s="1" t="s">
        <v>161</v>
      </c>
      <c r="I59" s="1" t="s">
        <v>160</v>
      </c>
      <c r="J59">
        <v>14</v>
      </c>
      <c r="K59" t="s">
        <v>151</v>
      </c>
      <c r="L59" t="s">
        <v>151</v>
      </c>
      <c r="M59" t="s">
        <v>151</v>
      </c>
      <c r="N59" s="6" t="str">
        <f t="shared" si="0"/>
        <v>2012F1002-5NS</v>
      </c>
      <c r="O59" t="e">
        <f>_xlfn.XLOOKUP(N59,'Demo Split, 1999-2020'!$T$2:$T$498,'Demo Split, 1999-2020'!$J$2:$J$498,,0)</f>
        <v>#N/A</v>
      </c>
      <c r="P59" s="4" t="e">
        <f t="shared" si="1"/>
        <v>#N/A</v>
      </c>
    </row>
    <row r="60" spans="2:16" x14ac:dyDescent="0.35">
      <c r="B60">
        <v>2013</v>
      </c>
      <c r="C60">
        <v>2013</v>
      </c>
      <c r="D60" s="1" t="s">
        <v>57</v>
      </c>
      <c r="E60" s="1" t="s">
        <v>56</v>
      </c>
      <c r="F60" s="1" t="s">
        <v>153</v>
      </c>
      <c r="G60" s="1" t="s">
        <v>152</v>
      </c>
      <c r="H60" s="1" t="s">
        <v>161</v>
      </c>
      <c r="I60" s="1" t="s">
        <v>160</v>
      </c>
      <c r="J60">
        <v>16</v>
      </c>
      <c r="K60" t="s">
        <v>151</v>
      </c>
      <c r="L60" t="s">
        <v>151</v>
      </c>
      <c r="M60" t="s">
        <v>151</v>
      </c>
      <c r="N60" s="6" t="str">
        <f t="shared" si="0"/>
        <v>2013F1002-5NS</v>
      </c>
      <c r="O60" t="e">
        <f>_xlfn.XLOOKUP(N60,'Demo Split, 1999-2020'!$T$2:$T$498,'Demo Split, 1999-2020'!$J$2:$J$498,,0)</f>
        <v>#N/A</v>
      </c>
      <c r="P60" s="4" t="e">
        <f t="shared" si="1"/>
        <v>#N/A</v>
      </c>
    </row>
    <row r="61" spans="2:16" x14ac:dyDescent="0.35">
      <c r="B61">
        <v>2014</v>
      </c>
      <c r="C61">
        <v>2014</v>
      </c>
      <c r="D61" s="1" t="s">
        <v>57</v>
      </c>
      <c r="E61" s="1" t="s">
        <v>56</v>
      </c>
      <c r="F61" s="1" t="s">
        <v>153</v>
      </c>
      <c r="G61" s="1" t="s">
        <v>152</v>
      </c>
      <c r="H61" s="1" t="s">
        <v>161</v>
      </c>
      <c r="I61" s="1" t="s">
        <v>160</v>
      </c>
      <c r="J61">
        <v>22</v>
      </c>
      <c r="K61" t="s">
        <v>151</v>
      </c>
      <c r="L61" t="s">
        <v>151</v>
      </c>
      <c r="M61" t="s">
        <v>151</v>
      </c>
      <c r="N61" s="6" t="str">
        <f t="shared" si="0"/>
        <v>2014F1002-5NS</v>
      </c>
      <c r="O61" t="e">
        <f>_xlfn.XLOOKUP(N61,'Demo Split, 1999-2020'!$T$2:$T$498,'Demo Split, 1999-2020'!$J$2:$J$498,,0)</f>
        <v>#N/A</v>
      </c>
      <c r="P61" s="4" t="e">
        <f t="shared" si="1"/>
        <v>#N/A</v>
      </c>
    </row>
    <row r="62" spans="2:16" x14ac:dyDescent="0.35">
      <c r="B62">
        <v>2015</v>
      </c>
      <c r="C62">
        <v>2015</v>
      </c>
      <c r="D62" s="1" t="s">
        <v>57</v>
      </c>
      <c r="E62" s="1" t="s">
        <v>56</v>
      </c>
      <c r="F62" s="1" t="s">
        <v>153</v>
      </c>
      <c r="G62" s="1" t="s">
        <v>152</v>
      </c>
      <c r="H62" s="1" t="s">
        <v>161</v>
      </c>
      <c r="I62" s="1" t="s">
        <v>160</v>
      </c>
      <c r="J62">
        <v>19</v>
      </c>
      <c r="K62" t="s">
        <v>151</v>
      </c>
      <c r="L62" t="s">
        <v>151</v>
      </c>
      <c r="M62" t="s">
        <v>151</v>
      </c>
      <c r="N62" s="6" t="str">
        <f t="shared" si="0"/>
        <v>2015F1002-5NS</v>
      </c>
      <c r="O62">
        <f>_xlfn.XLOOKUP(N62,'Demo Split, 1999-2020'!$T$2:$T$498,'Demo Split, 1999-2020'!$J$2:$J$498,,0)</f>
        <v>1</v>
      </c>
      <c r="P62" s="4">
        <f t="shared" si="1"/>
        <v>5.2631578947368418E-2</v>
      </c>
    </row>
    <row r="63" spans="2:16" x14ac:dyDescent="0.35">
      <c r="B63">
        <v>2016</v>
      </c>
      <c r="C63">
        <v>2016</v>
      </c>
      <c r="D63" s="1" t="s">
        <v>57</v>
      </c>
      <c r="E63" s="1" t="s">
        <v>56</v>
      </c>
      <c r="F63" s="1" t="s">
        <v>153</v>
      </c>
      <c r="G63" s="1" t="s">
        <v>152</v>
      </c>
      <c r="H63" s="1" t="s">
        <v>161</v>
      </c>
      <c r="I63" s="1" t="s">
        <v>160</v>
      </c>
      <c r="J63">
        <v>40</v>
      </c>
      <c r="K63" t="s">
        <v>151</v>
      </c>
      <c r="L63" t="s">
        <v>151</v>
      </c>
      <c r="M63" t="s">
        <v>151</v>
      </c>
      <c r="N63" s="6" t="str">
        <f t="shared" si="0"/>
        <v>2016F1002-5NS</v>
      </c>
      <c r="O63">
        <f>_xlfn.XLOOKUP(N63,'Demo Split, 1999-2020'!$T$2:$T$498,'Demo Split, 1999-2020'!$J$2:$J$498,,0)</f>
        <v>2</v>
      </c>
      <c r="P63" s="4">
        <f t="shared" si="1"/>
        <v>0.05</v>
      </c>
    </row>
    <row r="64" spans="2:16" x14ac:dyDescent="0.35">
      <c r="B64">
        <v>2017</v>
      </c>
      <c r="C64">
        <v>2017</v>
      </c>
      <c r="D64" s="1" t="s">
        <v>57</v>
      </c>
      <c r="E64" s="1" t="s">
        <v>56</v>
      </c>
      <c r="F64" s="1" t="s">
        <v>153</v>
      </c>
      <c r="G64" s="1" t="s">
        <v>152</v>
      </c>
      <c r="H64" s="1" t="s">
        <v>161</v>
      </c>
      <c r="I64" s="1" t="s">
        <v>160</v>
      </c>
      <c r="J64">
        <v>30</v>
      </c>
      <c r="K64" t="s">
        <v>151</v>
      </c>
      <c r="L64" t="s">
        <v>151</v>
      </c>
      <c r="M64" t="s">
        <v>151</v>
      </c>
      <c r="N64" s="6" t="str">
        <f t="shared" si="0"/>
        <v>2017F1002-5NS</v>
      </c>
      <c r="O64">
        <f>_xlfn.XLOOKUP(N64,'Demo Split, 1999-2020'!$T$2:$T$498,'Demo Split, 1999-2020'!$J$2:$J$498,,0)</f>
        <v>1</v>
      </c>
      <c r="P64" s="4">
        <f t="shared" si="1"/>
        <v>3.3333333333333333E-2</v>
      </c>
    </row>
    <row r="65" spans="2:16" x14ac:dyDescent="0.35">
      <c r="B65">
        <v>2018</v>
      </c>
      <c r="C65">
        <v>2018</v>
      </c>
      <c r="D65" s="1" t="s">
        <v>57</v>
      </c>
      <c r="E65" s="1" t="s">
        <v>56</v>
      </c>
      <c r="F65" s="1" t="s">
        <v>153</v>
      </c>
      <c r="G65" s="1" t="s">
        <v>152</v>
      </c>
      <c r="H65" s="1" t="s">
        <v>161</v>
      </c>
      <c r="I65" s="1" t="s">
        <v>160</v>
      </c>
      <c r="J65">
        <v>17</v>
      </c>
      <c r="K65" t="s">
        <v>151</v>
      </c>
      <c r="L65" t="s">
        <v>151</v>
      </c>
      <c r="M65" t="s">
        <v>151</v>
      </c>
      <c r="N65" s="6" t="str">
        <f t="shared" si="0"/>
        <v>2018F1002-5NS</v>
      </c>
      <c r="O65">
        <f>_xlfn.XLOOKUP(N65,'Demo Split, 1999-2020'!$T$2:$T$498,'Demo Split, 1999-2020'!$J$2:$J$498,,0)</f>
        <v>1</v>
      </c>
      <c r="P65" s="4">
        <f t="shared" si="1"/>
        <v>5.8823529411764705E-2</v>
      </c>
    </row>
    <row r="66" spans="2:16" x14ac:dyDescent="0.35">
      <c r="B66">
        <v>2019</v>
      </c>
      <c r="C66">
        <v>2019</v>
      </c>
      <c r="D66" s="1" t="s">
        <v>57</v>
      </c>
      <c r="E66" s="1" t="s">
        <v>56</v>
      </c>
      <c r="F66" s="1" t="s">
        <v>153</v>
      </c>
      <c r="G66" s="1" t="s">
        <v>152</v>
      </c>
      <c r="H66" s="1" t="s">
        <v>161</v>
      </c>
      <c r="I66" s="1" t="s">
        <v>160</v>
      </c>
      <c r="J66">
        <v>19</v>
      </c>
      <c r="K66" t="s">
        <v>151</v>
      </c>
      <c r="L66" t="s">
        <v>151</v>
      </c>
      <c r="M66" t="s">
        <v>151</v>
      </c>
      <c r="N66" s="6" t="str">
        <f t="shared" si="0"/>
        <v>2019F1002-5NS</v>
      </c>
      <c r="O66">
        <f>_xlfn.XLOOKUP(N66,'Demo Split, 1999-2020'!$T$2:$T$498,'Demo Split, 1999-2020'!$J$2:$J$498,,0)</f>
        <v>1</v>
      </c>
      <c r="P66" s="4">
        <f t="shared" si="1"/>
        <v>5.2631578947368418E-2</v>
      </c>
    </row>
    <row r="67" spans="2:16" x14ac:dyDescent="0.35">
      <c r="B67">
        <v>2020</v>
      </c>
      <c r="C67">
        <v>2020</v>
      </c>
      <c r="D67" s="1" t="s">
        <v>57</v>
      </c>
      <c r="E67" s="1" t="s">
        <v>56</v>
      </c>
      <c r="F67" s="1" t="s">
        <v>153</v>
      </c>
      <c r="G67" s="1" t="s">
        <v>152</v>
      </c>
      <c r="H67" s="1" t="s">
        <v>161</v>
      </c>
      <c r="I67" s="1" t="s">
        <v>160</v>
      </c>
      <c r="J67">
        <v>34</v>
      </c>
      <c r="K67" t="s">
        <v>151</v>
      </c>
      <c r="L67" t="s">
        <v>151</v>
      </c>
      <c r="M67" t="s">
        <v>151</v>
      </c>
      <c r="N67" s="6" t="str">
        <f t="shared" ref="N67:N130" si="2">C67&amp;E67&amp;I67&amp;G67</f>
        <v>2020F1002-5NS</v>
      </c>
      <c r="O67">
        <f>_xlfn.XLOOKUP(N67,'Demo Split, 1999-2020'!$T$2:$T$498,'Demo Split, 1999-2020'!$J$2:$J$498,,0)</f>
        <v>2</v>
      </c>
      <c r="P67" s="4">
        <f t="shared" ref="P67:P130" si="3">O67/J67</f>
        <v>5.8823529411764705E-2</v>
      </c>
    </row>
    <row r="68" spans="2:16" x14ac:dyDescent="0.35">
      <c r="B68">
        <v>1999</v>
      </c>
      <c r="C68">
        <v>1999</v>
      </c>
      <c r="D68" s="1" t="s">
        <v>57</v>
      </c>
      <c r="E68" s="1" t="s">
        <v>56</v>
      </c>
      <c r="F68" s="1" t="s">
        <v>157</v>
      </c>
      <c r="G68" s="1" t="s">
        <v>156</v>
      </c>
      <c r="H68" s="1" t="s">
        <v>159</v>
      </c>
      <c r="I68" s="1" t="s">
        <v>158</v>
      </c>
      <c r="J68">
        <v>168</v>
      </c>
      <c r="K68">
        <v>195866</v>
      </c>
      <c r="L68">
        <v>85.8</v>
      </c>
      <c r="M68">
        <v>273.8</v>
      </c>
      <c r="N68" s="6" t="str">
        <f t="shared" si="2"/>
        <v>1999FA-PI2135-2</v>
      </c>
      <c r="O68">
        <f>_xlfn.XLOOKUP(N68,'Demo Split, 1999-2020'!$T$2:$T$498,'Demo Split, 1999-2020'!$J$2:$J$498,,0)</f>
        <v>3</v>
      </c>
      <c r="P68" s="4">
        <f t="shared" si="3"/>
        <v>1.7857142857142856E-2</v>
      </c>
    </row>
    <row r="69" spans="2:16" x14ac:dyDescent="0.35">
      <c r="B69">
        <v>2000</v>
      </c>
      <c r="C69">
        <v>2000</v>
      </c>
      <c r="D69" s="1" t="s">
        <v>57</v>
      </c>
      <c r="E69" s="1" t="s">
        <v>56</v>
      </c>
      <c r="F69" s="1" t="s">
        <v>157</v>
      </c>
      <c r="G69" s="1" t="s">
        <v>156</v>
      </c>
      <c r="H69" s="1" t="s">
        <v>159</v>
      </c>
      <c r="I69" s="1" t="s">
        <v>158</v>
      </c>
      <c r="J69">
        <v>220</v>
      </c>
      <c r="K69">
        <v>201751</v>
      </c>
      <c r="L69">
        <v>109</v>
      </c>
      <c r="M69">
        <v>294.2</v>
      </c>
      <c r="N69" s="6" t="str">
        <f t="shared" si="2"/>
        <v>2000FA-PI2135-2</v>
      </c>
      <c r="O69">
        <f>_xlfn.XLOOKUP(N69,'Demo Split, 1999-2020'!$T$2:$T$498,'Demo Split, 1999-2020'!$J$2:$J$498,,0)</f>
        <v>4</v>
      </c>
      <c r="P69" s="4">
        <f t="shared" si="3"/>
        <v>1.8181818181818181E-2</v>
      </c>
    </row>
    <row r="70" spans="2:16" x14ac:dyDescent="0.35">
      <c r="B70">
        <v>2001</v>
      </c>
      <c r="C70">
        <v>2001</v>
      </c>
      <c r="D70" s="1" t="s">
        <v>57</v>
      </c>
      <c r="E70" s="1" t="s">
        <v>56</v>
      </c>
      <c r="F70" s="1" t="s">
        <v>157</v>
      </c>
      <c r="G70" s="1" t="s">
        <v>156</v>
      </c>
      <c r="H70" s="1" t="s">
        <v>159</v>
      </c>
      <c r="I70" s="1" t="s">
        <v>158</v>
      </c>
      <c r="J70">
        <v>188</v>
      </c>
      <c r="K70">
        <v>223341</v>
      </c>
      <c r="L70">
        <v>84.2</v>
      </c>
      <c r="M70">
        <v>230.9</v>
      </c>
      <c r="N70" s="6" t="str">
        <f t="shared" si="2"/>
        <v>2001FA-PI2135-2</v>
      </c>
      <c r="O70">
        <f>_xlfn.XLOOKUP(N70,'Demo Split, 1999-2020'!$T$2:$T$498,'Demo Split, 1999-2020'!$J$2:$J$498,,0)</f>
        <v>1</v>
      </c>
      <c r="P70" s="4">
        <f t="shared" si="3"/>
        <v>5.3191489361702126E-3</v>
      </c>
    </row>
    <row r="71" spans="2:16" x14ac:dyDescent="0.35">
      <c r="B71">
        <v>2002</v>
      </c>
      <c r="C71">
        <v>2002</v>
      </c>
      <c r="D71" s="1" t="s">
        <v>57</v>
      </c>
      <c r="E71" s="1" t="s">
        <v>56</v>
      </c>
      <c r="F71" s="1" t="s">
        <v>157</v>
      </c>
      <c r="G71" s="1" t="s">
        <v>156</v>
      </c>
      <c r="H71" s="1" t="s">
        <v>159</v>
      </c>
      <c r="I71" s="1" t="s">
        <v>158</v>
      </c>
      <c r="J71">
        <v>235</v>
      </c>
      <c r="K71">
        <v>240860</v>
      </c>
      <c r="L71">
        <v>97.6</v>
      </c>
      <c r="M71">
        <v>280.8</v>
      </c>
      <c r="N71" s="6" t="str">
        <f t="shared" si="2"/>
        <v>2002FA-PI2135-2</v>
      </c>
      <c r="O71">
        <f>_xlfn.XLOOKUP(N71,'Demo Split, 1999-2020'!$T$2:$T$498,'Demo Split, 1999-2020'!$J$2:$J$498,,0)</f>
        <v>1</v>
      </c>
      <c r="P71" s="4">
        <f t="shared" si="3"/>
        <v>4.2553191489361703E-3</v>
      </c>
    </row>
    <row r="72" spans="2:16" x14ac:dyDescent="0.35">
      <c r="B72">
        <v>2003</v>
      </c>
      <c r="C72">
        <v>2003</v>
      </c>
      <c r="D72" s="1" t="s">
        <v>57</v>
      </c>
      <c r="E72" s="1" t="s">
        <v>56</v>
      </c>
      <c r="F72" s="1" t="s">
        <v>157</v>
      </c>
      <c r="G72" s="1" t="s">
        <v>156</v>
      </c>
      <c r="H72" s="1" t="s">
        <v>159</v>
      </c>
      <c r="I72" s="1" t="s">
        <v>158</v>
      </c>
      <c r="J72">
        <v>291</v>
      </c>
      <c r="K72">
        <v>259443</v>
      </c>
      <c r="L72">
        <v>112.2</v>
      </c>
      <c r="M72">
        <v>322.8</v>
      </c>
      <c r="N72" s="6" t="str">
        <f t="shared" si="2"/>
        <v>2003FA-PI2135-2</v>
      </c>
      <c r="O72">
        <f>_xlfn.XLOOKUP(N72,'Demo Split, 1999-2020'!$T$2:$T$498,'Demo Split, 1999-2020'!$J$2:$J$498,,0)</f>
        <v>4</v>
      </c>
      <c r="P72" s="4">
        <f t="shared" si="3"/>
        <v>1.3745704467353952E-2</v>
      </c>
    </row>
    <row r="73" spans="2:16" x14ac:dyDescent="0.35">
      <c r="B73">
        <v>2004</v>
      </c>
      <c r="C73">
        <v>2004</v>
      </c>
      <c r="D73" s="1" t="s">
        <v>57</v>
      </c>
      <c r="E73" s="1" t="s">
        <v>56</v>
      </c>
      <c r="F73" s="1" t="s">
        <v>157</v>
      </c>
      <c r="G73" s="1" t="s">
        <v>156</v>
      </c>
      <c r="H73" s="1" t="s">
        <v>159</v>
      </c>
      <c r="I73" s="1" t="s">
        <v>158</v>
      </c>
      <c r="J73">
        <v>338</v>
      </c>
      <c r="K73">
        <v>279957</v>
      </c>
      <c r="L73">
        <v>120.7</v>
      </c>
      <c r="M73">
        <v>353.9</v>
      </c>
      <c r="N73" s="6" t="str">
        <f t="shared" si="2"/>
        <v>2004FA-PI2135-2</v>
      </c>
      <c r="O73">
        <f>_xlfn.XLOOKUP(N73,'Demo Split, 1999-2020'!$T$2:$T$498,'Demo Split, 1999-2020'!$J$2:$J$498,,0)</f>
        <v>1</v>
      </c>
      <c r="P73" s="4">
        <f t="shared" si="3"/>
        <v>2.9585798816568047E-3</v>
      </c>
    </row>
    <row r="74" spans="2:16" x14ac:dyDescent="0.35">
      <c r="B74">
        <v>2005</v>
      </c>
      <c r="C74">
        <v>2005</v>
      </c>
      <c r="D74" s="1" t="s">
        <v>57</v>
      </c>
      <c r="E74" s="1" t="s">
        <v>56</v>
      </c>
      <c r="F74" s="1" t="s">
        <v>157</v>
      </c>
      <c r="G74" s="1" t="s">
        <v>156</v>
      </c>
      <c r="H74" s="1" t="s">
        <v>159</v>
      </c>
      <c r="I74" s="1" t="s">
        <v>158</v>
      </c>
      <c r="J74">
        <v>349</v>
      </c>
      <c r="K74">
        <v>302460</v>
      </c>
      <c r="L74">
        <v>115.4</v>
      </c>
      <c r="M74">
        <v>310.7</v>
      </c>
      <c r="N74" s="6" t="str">
        <f t="shared" si="2"/>
        <v>2005FA-PI2135-2</v>
      </c>
      <c r="O74">
        <f>_xlfn.XLOOKUP(N74,'Demo Split, 1999-2020'!$T$2:$T$498,'Demo Split, 1999-2020'!$J$2:$J$498,,0)</f>
        <v>4</v>
      </c>
      <c r="P74" s="4">
        <f t="shared" si="3"/>
        <v>1.1461318051575931E-2</v>
      </c>
    </row>
    <row r="75" spans="2:16" x14ac:dyDescent="0.35">
      <c r="B75">
        <v>2006</v>
      </c>
      <c r="C75">
        <v>2006</v>
      </c>
      <c r="D75" s="1" t="s">
        <v>57</v>
      </c>
      <c r="E75" s="1" t="s">
        <v>56</v>
      </c>
      <c r="F75" s="1" t="s">
        <v>157</v>
      </c>
      <c r="G75" s="1" t="s">
        <v>156</v>
      </c>
      <c r="H75" s="1" t="s">
        <v>159</v>
      </c>
      <c r="I75" s="1" t="s">
        <v>158</v>
      </c>
      <c r="J75">
        <v>335</v>
      </c>
      <c r="K75">
        <v>325799</v>
      </c>
      <c r="L75">
        <v>102.8</v>
      </c>
      <c r="M75">
        <v>286.60000000000002</v>
      </c>
      <c r="N75" s="6" t="str">
        <f t="shared" si="2"/>
        <v>2006FA-PI2135-2</v>
      </c>
      <c r="O75">
        <f>_xlfn.XLOOKUP(N75,'Demo Split, 1999-2020'!$T$2:$T$498,'Demo Split, 1999-2020'!$J$2:$J$498,,0)</f>
        <v>3</v>
      </c>
      <c r="P75" s="4">
        <f t="shared" si="3"/>
        <v>8.9552238805970154E-3</v>
      </c>
    </row>
    <row r="76" spans="2:16" x14ac:dyDescent="0.35">
      <c r="B76">
        <v>2007</v>
      </c>
      <c r="C76">
        <v>2007</v>
      </c>
      <c r="D76" s="1" t="s">
        <v>57</v>
      </c>
      <c r="E76" s="1" t="s">
        <v>56</v>
      </c>
      <c r="F76" s="1" t="s">
        <v>157</v>
      </c>
      <c r="G76" s="1" t="s">
        <v>156</v>
      </c>
      <c r="H76" s="1" t="s">
        <v>159</v>
      </c>
      <c r="I76" s="1" t="s">
        <v>158</v>
      </c>
      <c r="J76">
        <v>347</v>
      </c>
      <c r="K76">
        <v>351111</v>
      </c>
      <c r="L76">
        <v>98.8</v>
      </c>
      <c r="M76">
        <v>256.89999999999998</v>
      </c>
      <c r="N76" s="6" t="str">
        <f t="shared" si="2"/>
        <v>2007FA-PI2135-2</v>
      </c>
      <c r="O76">
        <f>_xlfn.XLOOKUP(N76,'Demo Split, 1999-2020'!$T$2:$T$498,'Demo Split, 1999-2020'!$J$2:$J$498,,0)</f>
        <v>4</v>
      </c>
      <c r="P76" s="4">
        <f t="shared" si="3"/>
        <v>1.1527377521613832E-2</v>
      </c>
    </row>
    <row r="77" spans="2:16" x14ac:dyDescent="0.35">
      <c r="B77">
        <v>2008</v>
      </c>
      <c r="C77">
        <v>2008</v>
      </c>
      <c r="D77" s="1" t="s">
        <v>57</v>
      </c>
      <c r="E77" s="1" t="s">
        <v>56</v>
      </c>
      <c r="F77" s="1" t="s">
        <v>157</v>
      </c>
      <c r="G77" s="1" t="s">
        <v>156</v>
      </c>
      <c r="H77" s="1" t="s">
        <v>159</v>
      </c>
      <c r="I77" s="1" t="s">
        <v>158</v>
      </c>
      <c r="J77">
        <v>378</v>
      </c>
      <c r="K77">
        <v>377605</v>
      </c>
      <c r="L77">
        <v>100.1</v>
      </c>
      <c r="M77">
        <v>267.8</v>
      </c>
      <c r="N77" s="6" t="str">
        <f t="shared" si="2"/>
        <v>2008FA-PI2135-2</v>
      </c>
      <c r="O77">
        <f>_xlfn.XLOOKUP(N77,'Demo Split, 1999-2020'!$T$2:$T$498,'Demo Split, 1999-2020'!$J$2:$J$498,,0)</f>
        <v>6</v>
      </c>
      <c r="P77" s="4">
        <f t="shared" si="3"/>
        <v>1.5873015873015872E-2</v>
      </c>
    </row>
    <row r="78" spans="2:16" x14ac:dyDescent="0.35">
      <c r="B78">
        <v>2009</v>
      </c>
      <c r="C78">
        <v>2009</v>
      </c>
      <c r="D78" s="1" t="s">
        <v>57</v>
      </c>
      <c r="E78" s="1" t="s">
        <v>56</v>
      </c>
      <c r="F78" s="1" t="s">
        <v>157</v>
      </c>
      <c r="G78" s="1" t="s">
        <v>156</v>
      </c>
      <c r="H78" s="1" t="s">
        <v>159</v>
      </c>
      <c r="I78" s="1" t="s">
        <v>158</v>
      </c>
      <c r="J78">
        <v>411</v>
      </c>
      <c r="K78">
        <v>405717</v>
      </c>
      <c r="L78">
        <v>101.3</v>
      </c>
      <c r="M78">
        <v>261.3</v>
      </c>
      <c r="N78" s="6" t="str">
        <f t="shared" si="2"/>
        <v>2009FA-PI2135-2</v>
      </c>
      <c r="O78">
        <f>_xlfn.XLOOKUP(N78,'Demo Split, 1999-2020'!$T$2:$T$498,'Demo Split, 1999-2020'!$J$2:$J$498,,0)</f>
        <v>6</v>
      </c>
      <c r="P78" s="4">
        <f t="shared" si="3"/>
        <v>1.4598540145985401E-2</v>
      </c>
    </row>
    <row r="79" spans="2:16" x14ac:dyDescent="0.35">
      <c r="B79">
        <v>2010</v>
      </c>
      <c r="C79">
        <v>2010</v>
      </c>
      <c r="D79" s="1" t="s">
        <v>57</v>
      </c>
      <c r="E79" s="1" t="s">
        <v>56</v>
      </c>
      <c r="F79" s="1" t="s">
        <v>157</v>
      </c>
      <c r="G79" s="1" t="s">
        <v>156</v>
      </c>
      <c r="H79" s="1" t="s">
        <v>159</v>
      </c>
      <c r="I79" s="1" t="s">
        <v>158</v>
      </c>
      <c r="J79">
        <v>408</v>
      </c>
      <c r="K79">
        <v>427650</v>
      </c>
      <c r="L79">
        <v>95.4</v>
      </c>
      <c r="M79">
        <v>243.3</v>
      </c>
      <c r="N79" s="6" t="str">
        <f t="shared" si="2"/>
        <v>2010FA-PI2135-2</v>
      </c>
      <c r="O79">
        <f>_xlfn.XLOOKUP(N79,'Demo Split, 1999-2020'!$T$2:$T$498,'Demo Split, 1999-2020'!$J$2:$J$498,,0)</f>
        <v>5</v>
      </c>
      <c r="P79" s="4">
        <f t="shared" si="3"/>
        <v>1.2254901960784314E-2</v>
      </c>
    </row>
    <row r="80" spans="2:16" x14ac:dyDescent="0.35">
      <c r="B80">
        <v>2011</v>
      </c>
      <c r="C80">
        <v>2011</v>
      </c>
      <c r="D80" s="1" t="s">
        <v>57</v>
      </c>
      <c r="E80" s="1" t="s">
        <v>56</v>
      </c>
      <c r="F80" s="1" t="s">
        <v>157</v>
      </c>
      <c r="G80" s="1" t="s">
        <v>156</v>
      </c>
      <c r="H80" s="1" t="s">
        <v>159</v>
      </c>
      <c r="I80" s="1" t="s">
        <v>158</v>
      </c>
      <c r="J80">
        <v>357</v>
      </c>
      <c r="K80">
        <v>443386</v>
      </c>
      <c r="L80">
        <v>80.5</v>
      </c>
      <c r="M80">
        <v>193.5</v>
      </c>
      <c r="N80" s="6" t="str">
        <f t="shared" si="2"/>
        <v>2011FA-PI2135-2</v>
      </c>
      <c r="O80">
        <f>_xlfn.XLOOKUP(N80,'Demo Split, 1999-2020'!$T$2:$T$498,'Demo Split, 1999-2020'!$J$2:$J$498,,0)</f>
        <v>8</v>
      </c>
      <c r="P80" s="4">
        <f t="shared" si="3"/>
        <v>2.2408963585434174E-2</v>
      </c>
    </row>
    <row r="81" spans="2:16" x14ac:dyDescent="0.35">
      <c r="B81">
        <v>2012</v>
      </c>
      <c r="C81">
        <v>2012</v>
      </c>
      <c r="D81" s="1" t="s">
        <v>57</v>
      </c>
      <c r="E81" s="1" t="s">
        <v>56</v>
      </c>
      <c r="F81" s="1" t="s">
        <v>157</v>
      </c>
      <c r="G81" s="1" t="s">
        <v>156</v>
      </c>
      <c r="H81" s="1" t="s">
        <v>159</v>
      </c>
      <c r="I81" s="1" t="s">
        <v>158</v>
      </c>
      <c r="J81">
        <v>389</v>
      </c>
      <c r="K81">
        <v>453563</v>
      </c>
      <c r="L81">
        <v>85.8</v>
      </c>
      <c r="M81">
        <v>209.4</v>
      </c>
      <c r="N81" s="6" t="str">
        <f t="shared" si="2"/>
        <v>2012FA-PI2135-2</v>
      </c>
      <c r="O81">
        <f>_xlfn.XLOOKUP(N81,'Demo Split, 1999-2020'!$T$2:$T$498,'Demo Split, 1999-2020'!$J$2:$J$498,,0)</f>
        <v>8</v>
      </c>
      <c r="P81" s="4">
        <f t="shared" si="3"/>
        <v>2.056555269922879E-2</v>
      </c>
    </row>
    <row r="82" spans="2:16" x14ac:dyDescent="0.35">
      <c r="B82">
        <v>2013</v>
      </c>
      <c r="C82">
        <v>2013</v>
      </c>
      <c r="D82" s="1" t="s">
        <v>57</v>
      </c>
      <c r="E82" s="1" t="s">
        <v>56</v>
      </c>
      <c r="F82" s="1" t="s">
        <v>157</v>
      </c>
      <c r="G82" s="1" t="s">
        <v>156</v>
      </c>
      <c r="H82" s="1" t="s">
        <v>159</v>
      </c>
      <c r="I82" s="1" t="s">
        <v>158</v>
      </c>
      <c r="J82">
        <v>446</v>
      </c>
      <c r="K82">
        <v>465409</v>
      </c>
      <c r="L82">
        <v>95.8</v>
      </c>
      <c r="M82">
        <v>224.4</v>
      </c>
      <c r="N82" s="6" t="str">
        <f t="shared" si="2"/>
        <v>2013FA-PI2135-2</v>
      </c>
      <c r="O82">
        <f>_xlfn.XLOOKUP(N82,'Demo Split, 1999-2020'!$T$2:$T$498,'Demo Split, 1999-2020'!$J$2:$J$498,,0)</f>
        <v>7</v>
      </c>
      <c r="P82" s="4">
        <f t="shared" si="3"/>
        <v>1.5695067264573991E-2</v>
      </c>
    </row>
    <row r="83" spans="2:16" x14ac:dyDescent="0.35">
      <c r="B83">
        <v>2014</v>
      </c>
      <c r="C83">
        <v>2014</v>
      </c>
      <c r="D83" s="1" t="s">
        <v>57</v>
      </c>
      <c r="E83" s="1" t="s">
        <v>56</v>
      </c>
      <c r="F83" s="1" t="s">
        <v>157</v>
      </c>
      <c r="G83" s="1" t="s">
        <v>156</v>
      </c>
      <c r="H83" s="1" t="s">
        <v>159</v>
      </c>
      <c r="I83" s="1" t="s">
        <v>158</v>
      </c>
      <c r="J83">
        <v>388</v>
      </c>
      <c r="K83">
        <v>478391</v>
      </c>
      <c r="L83">
        <v>81.099999999999994</v>
      </c>
      <c r="M83">
        <v>181.2</v>
      </c>
      <c r="N83" s="6" t="str">
        <f t="shared" si="2"/>
        <v>2014FA-PI2135-2</v>
      </c>
      <c r="O83">
        <f>_xlfn.XLOOKUP(N83,'Demo Split, 1999-2020'!$T$2:$T$498,'Demo Split, 1999-2020'!$J$2:$J$498,,0)</f>
        <v>5</v>
      </c>
      <c r="P83" s="4">
        <f t="shared" si="3"/>
        <v>1.2886597938144329E-2</v>
      </c>
    </row>
    <row r="84" spans="2:16" x14ac:dyDescent="0.35">
      <c r="B84">
        <v>2015</v>
      </c>
      <c r="C84">
        <v>2015</v>
      </c>
      <c r="D84" s="1" t="s">
        <v>57</v>
      </c>
      <c r="E84" s="1" t="s">
        <v>56</v>
      </c>
      <c r="F84" s="1" t="s">
        <v>157</v>
      </c>
      <c r="G84" s="1" t="s">
        <v>156</v>
      </c>
      <c r="H84" s="1" t="s">
        <v>159</v>
      </c>
      <c r="I84" s="1" t="s">
        <v>158</v>
      </c>
      <c r="J84">
        <v>466</v>
      </c>
      <c r="K84">
        <v>490919</v>
      </c>
      <c r="L84">
        <v>94.9</v>
      </c>
      <c r="M84">
        <v>202.2</v>
      </c>
      <c r="N84" s="6" t="str">
        <f t="shared" si="2"/>
        <v>2015FA-PI2135-2</v>
      </c>
      <c r="O84">
        <f>_xlfn.XLOOKUP(N84,'Demo Split, 1999-2020'!$T$2:$T$498,'Demo Split, 1999-2020'!$J$2:$J$498,,0)</f>
        <v>11</v>
      </c>
      <c r="P84" s="4">
        <f t="shared" si="3"/>
        <v>2.3605150214592276E-2</v>
      </c>
    </row>
    <row r="85" spans="2:16" x14ac:dyDescent="0.35">
      <c r="B85">
        <v>2016</v>
      </c>
      <c r="C85">
        <v>2016</v>
      </c>
      <c r="D85" s="1" t="s">
        <v>57</v>
      </c>
      <c r="E85" s="1" t="s">
        <v>56</v>
      </c>
      <c r="F85" s="1" t="s">
        <v>157</v>
      </c>
      <c r="G85" s="1" t="s">
        <v>156</v>
      </c>
      <c r="H85" s="1" t="s">
        <v>159</v>
      </c>
      <c r="I85" s="1" t="s">
        <v>158</v>
      </c>
      <c r="J85">
        <v>532</v>
      </c>
      <c r="K85">
        <v>502132</v>
      </c>
      <c r="L85">
        <v>105.9</v>
      </c>
      <c r="M85">
        <v>211.5</v>
      </c>
      <c r="N85" s="6" t="str">
        <f t="shared" si="2"/>
        <v>2016FA-PI2135-2</v>
      </c>
      <c r="O85">
        <f>_xlfn.XLOOKUP(N85,'Demo Split, 1999-2020'!$T$2:$T$498,'Demo Split, 1999-2020'!$J$2:$J$498,,0)</f>
        <v>8</v>
      </c>
      <c r="P85" s="4">
        <f t="shared" si="3"/>
        <v>1.5037593984962405E-2</v>
      </c>
    </row>
    <row r="86" spans="2:16" x14ac:dyDescent="0.35">
      <c r="B86">
        <v>2017</v>
      </c>
      <c r="C86">
        <v>2017</v>
      </c>
      <c r="D86" s="1" t="s">
        <v>57</v>
      </c>
      <c r="E86" s="1" t="s">
        <v>56</v>
      </c>
      <c r="F86" s="1" t="s">
        <v>157</v>
      </c>
      <c r="G86" s="1" t="s">
        <v>156</v>
      </c>
      <c r="H86" s="1" t="s">
        <v>159</v>
      </c>
      <c r="I86" s="1" t="s">
        <v>158</v>
      </c>
      <c r="J86">
        <v>567</v>
      </c>
      <c r="K86">
        <v>514552</v>
      </c>
      <c r="L86">
        <v>110.2</v>
      </c>
      <c r="M86">
        <v>222.8</v>
      </c>
      <c r="N86" s="6" t="str">
        <f t="shared" si="2"/>
        <v>2017FA-PI2135-2</v>
      </c>
      <c r="O86">
        <f>_xlfn.XLOOKUP(N86,'Demo Split, 1999-2020'!$T$2:$T$498,'Demo Split, 1999-2020'!$J$2:$J$498,,0)</f>
        <v>8</v>
      </c>
      <c r="P86" s="4">
        <f t="shared" si="3"/>
        <v>1.4109347442680775E-2</v>
      </c>
    </row>
    <row r="87" spans="2:16" x14ac:dyDescent="0.35">
      <c r="B87">
        <v>2018</v>
      </c>
      <c r="C87">
        <v>2018</v>
      </c>
      <c r="D87" s="1" t="s">
        <v>57</v>
      </c>
      <c r="E87" s="1" t="s">
        <v>56</v>
      </c>
      <c r="F87" s="1" t="s">
        <v>157</v>
      </c>
      <c r="G87" s="1" t="s">
        <v>156</v>
      </c>
      <c r="H87" s="1" t="s">
        <v>159</v>
      </c>
      <c r="I87" s="1" t="s">
        <v>158</v>
      </c>
      <c r="J87">
        <v>592</v>
      </c>
      <c r="K87">
        <v>525029</v>
      </c>
      <c r="L87">
        <v>112.8</v>
      </c>
      <c r="M87">
        <v>224.8</v>
      </c>
      <c r="N87" s="6" t="str">
        <f t="shared" si="2"/>
        <v>2018FA-PI2135-2</v>
      </c>
      <c r="O87">
        <f>_xlfn.XLOOKUP(N87,'Demo Split, 1999-2020'!$T$2:$T$498,'Demo Split, 1999-2020'!$J$2:$J$498,,0)</f>
        <v>6</v>
      </c>
      <c r="P87" s="4">
        <f t="shared" si="3"/>
        <v>1.0135135135135136E-2</v>
      </c>
    </row>
    <row r="88" spans="2:16" x14ac:dyDescent="0.35">
      <c r="B88">
        <v>2019</v>
      </c>
      <c r="C88">
        <v>2019</v>
      </c>
      <c r="D88" s="1" t="s">
        <v>57</v>
      </c>
      <c r="E88" s="1" t="s">
        <v>56</v>
      </c>
      <c r="F88" s="1" t="s">
        <v>157</v>
      </c>
      <c r="G88" s="1" t="s">
        <v>156</v>
      </c>
      <c r="H88" s="1" t="s">
        <v>159</v>
      </c>
      <c r="I88" s="1" t="s">
        <v>158</v>
      </c>
      <c r="J88">
        <v>631</v>
      </c>
      <c r="K88">
        <v>524826</v>
      </c>
      <c r="L88">
        <v>120.2</v>
      </c>
      <c r="M88">
        <v>224.2</v>
      </c>
      <c r="N88" s="6" t="str">
        <f t="shared" si="2"/>
        <v>2019FA-PI2135-2</v>
      </c>
      <c r="O88">
        <f>_xlfn.XLOOKUP(N88,'Demo Split, 1999-2020'!$T$2:$T$498,'Demo Split, 1999-2020'!$J$2:$J$498,,0)</f>
        <v>16</v>
      </c>
      <c r="P88" s="4">
        <f t="shared" si="3"/>
        <v>2.5356576862123614E-2</v>
      </c>
    </row>
    <row r="89" spans="2:16" x14ac:dyDescent="0.35">
      <c r="B89">
        <v>2020</v>
      </c>
      <c r="C89">
        <v>2020</v>
      </c>
      <c r="D89" s="1" t="s">
        <v>57</v>
      </c>
      <c r="E89" s="1" t="s">
        <v>56</v>
      </c>
      <c r="F89" s="1" t="s">
        <v>157</v>
      </c>
      <c r="G89" s="1" t="s">
        <v>156</v>
      </c>
      <c r="H89" s="1" t="s">
        <v>159</v>
      </c>
      <c r="I89" s="1" t="s">
        <v>158</v>
      </c>
      <c r="J89">
        <v>718</v>
      </c>
      <c r="K89">
        <v>561501</v>
      </c>
      <c r="L89">
        <v>127.9</v>
      </c>
      <c r="M89">
        <v>248.5</v>
      </c>
      <c r="N89" s="6" t="str">
        <f t="shared" si="2"/>
        <v>2020FA-PI2135-2</v>
      </c>
      <c r="O89">
        <f>_xlfn.XLOOKUP(N89,'Demo Split, 1999-2020'!$T$2:$T$498,'Demo Split, 1999-2020'!$J$2:$J$498,,0)</f>
        <v>12</v>
      </c>
      <c r="P89" s="4">
        <f t="shared" si="3"/>
        <v>1.6713091922005572E-2</v>
      </c>
    </row>
    <row r="90" spans="2:16" x14ac:dyDescent="0.35">
      <c r="B90">
        <v>1999</v>
      </c>
      <c r="C90">
        <v>1999</v>
      </c>
      <c r="D90" s="1" t="s">
        <v>57</v>
      </c>
      <c r="E90" s="1" t="s">
        <v>56</v>
      </c>
      <c r="F90" s="1" t="s">
        <v>155</v>
      </c>
      <c r="G90" s="1" t="s">
        <v>154</v>
      </c>
      <c r="H90" s="1" t="s">
        <v>159</v>
      </c>
      <c r="I90" s="1" t="s">
        <v>158</v>
      </c>
      <c r="J90">
        <v>15133</v>
      </c>
      <c r="K90">
        <v>5649503</v>
      </c>
      <c r="L90">
        <v>267.89999999999998</v>
      </c>
      <c r="M90">
        <v>428.9</v>
      </c>
      <c r="N90" s="6" t="str">
        <f t="shared" si="2"/>
        <v>1999FA-PI2186-2</v>
      </c>
      <c r="O90">
        <f>_xlfn.XLOOKUP(N90,'Demo Split, 1999-2020'!$T$2:$T$498,'Demo Split, 1999-2020'!$J$2:$J$498,,0)</f>
        <v>188</v>
      </c>
      <c r="P90" s="4">
        <f t="shared" si="3"/>
        <v>1.2423181127337606E-2</v>
      </c>
    </row>
    <row r="91" spans="2:16" x14ac:dyDescent="0.35">
      <c r="B91">
        <v>2000</v>
      </c>
      <c r="C91">
        <v>2000</v>
      </c>
      <c r="D91" s="1" t="s">
        <v>57</v>
      </c>
      <c r="E91" s="1" t="s">
        <v>56</v>
      </c>
      <c r="F91" s="1" t="s">
        <v>155</v>
      </c>
      <c r="G91" s="1" t="s">
        <v>154</v>
      </c>
      <c r="H91" s="1" t="s">
        <v>159</v>
      </c>
      <c r="I91" s="1" t="s">
        <v>158</v>
      </c>
      <c r="J91">
        <v>15573</v>
      </c>
      <c r="K91">
        <v>5842544</v>
      </c>
      <c r="L91">
        <v>266.5</v>
      </c>
      <c r="M91">
        <v>417.3</v>
      </c>
      <c r="N91" s="6" t="str">
        <f t="shared" si="2"/>
        <v>2000FA-PI2186-2</v>
      </c>
      <c r="O91">
        <f>_xlfn.XLOOKUP(N91,'Demo Split, 1999-2020'!$T$2:$T$498,'Demo Split, 1999-2020'!$J$2:$J$498,,0)</f>
        <v>160</v>
      </c>
      <c r="P91" s="4">
        <f t="shared" si="3"/>
        <v>1.0274192512682207E-2</v>
      </c>
    </row>
    <row r="92" spans="2:16" x14ac:dyDescent="0.35">
      <c r="B92">
        <v>2001</v>
      </c>
      <c r="C92">
        <v>2001</v>
      </c>
      <c r="D92" s="1" t="s">
        <v>57</v>
      </c>
      <c r="E92" s="1" t="s">
        <v>56</v>
      </c>
      <c r="F92" s="1" t="s">
        <v>155</v>
      </c>
      <c r="G92" s="1" t="s">
        <v>154</v>
      </c>
      <c r="H92" s="1" t="s">
        <v>159</v>
      </c>
      <c r="I92" s="1" t="s">
        <v>158</v>
      </c>
      <c r="J92">
        <v>16977</v>
      </c>
      <c r="K92">
        <v>6176359</v>
      </c>
      <c r="L92">
        <v>274.89999999999998</v>
      </c>
      <c r="M92">
        <v>416</v>
      </c>
      <c r="N92" s="6" t="str">
        <f t="shared" si="2"/>
        <v>2001FA-PI2186-2</v>
      </c>
      <c r="O92">
        <f>_xlfn.XLOOKUP(N92,'Demo Split, 1999-2020'!$T$2:$T$498,'Demo Split, 1999-2020'!$J$2:$J$498,,0)</f>
        <v>175</v>
      </c>
      <c r="P92" s="4">
        <f t="shared" si="3"/>
        <v>1.0308063851092654E-2</v>
      </c>
    </row>
    <row r="93" spans="2:16" x14ac:dyDescent="0.35">
      <c r="B93">
        <v>2002</v>
      </c>
      <c r="C93">
        <v>2002</v>
      </c>
      <c r="D93" s="1" t="s">
        <v>57</v>
      </c>
      <c r="E93" s="1" t="s">
        <v>56</v>
      </c>
      <c r="F93" s="1" t="s">
        <v>155</v>
      </c>
      <c r="G93" s="1" t="s">
        <v>154</v>
      </c>
      <c r="H93" s="1" t="s">
        <v>159</v>
      </c>
      <c r="I93" s="1" t="s">
        <v>158</v>
      </c>
      <c r="J93">
        <v>17560</v>
      </c>
      <c r="K93">
        <v>6440155</v>
      </c>
      <c r="L93">
        <v>272.7</v>
      </c>
      <c r="M93">
        <v>406.5</v>
      </c>
      <c r="N93" s="6" t="str">
        <f t="shared" si="2"/>
        <v>2002FA-PI2186-2</v>
      </c>
      <c r="O93">
        <f>_xlfn.XLOOKUP(N93,'Demo Split, 1999-2020'!$T$2:$T$498,'Demo Split, 1999-2020'!$J$2:$J$498,,0)</f>
        <v>190</v>
      </c>
      <c r="P93" s="4">
        <f t="shared" si="3"/>
        <v>1.082004555808656E-2</v>
      </c>
    </row>
    <row r="94" spans="2:16" x14ac:dyDescent="0.35">
      <c r="B94">
        <v>2003</v>
      </c>
      <c r="C94">
        <v>2003</v>
      </c>
      <c r="D94" s="1" t="s">
        <v>57</v>
      </c>
      <c r="E94" s="1" t="s">
        <v>56</v>
      </c>
      <c r="F94" s="1" t="s">
        <v>155</v>
      </c>
      <c r="G94" s="1" t="s">
        <v>154</v>
      </c>
      <c r="H94" s="1" t="s">
        <v>159</v>
      </c>
      <c r="I94" s="1" t="s">
        <v>158</v>
      </c>
      <c r="J94">
        <v>18589</v>
      </c>
      <c r="K94">
        <v>6695437</v>
      </c>
      <c r="L94">
        <v>277.60000000000002</v>
      </c>
      <c r="M94">
        <v>404.7</v>
      </c>
      <c r="N94" s="6" t="str">
        <f t="shared" si="2"/>
        <v>2003FA-PI2186-2</v>
      </c>
      <c r="O94">
        <f>_xlfn.XLOOKUP(N94,'Demo Split, 1999-2020'!$T$2:$T$498,'Demo Split, 1999-2020'!$J$2:$J$498,,0)</f>
        <v>205</v>
      </c>
      <c r="P94" s="4">
        <f t="shared" si="3"/>
        <v>1.1028027327989671E-2</v>
      </c>
    </row>
    <row r="95" spans="2:16" x14ac:dyDescent="0.35">
      <c r="B95">
        <v>2004</v>
      </c>
      <c r="C95">
        <v>2004</v>
      </c>
      <c r="D95" s="1" t="s">
        <v>57</v>
      </c>
      <c r="E95" s="1" t="s">
        <v>56</v>
      </c>
      <c r="F95" s="1" t="s">
        <v>155</v>
      </c>
      <c r="G95" s="1" t="s">
        <v>154</v>
      </c>
      <c r="H95" s="1" t="s">
        <v>159</v>
      </c>
      <c r="I95" s="1" t="s">
        <v>158</v>
      </c>
      <c r="J95">
        <v>18854</v>
      </c>
      <c r="K95">
        <v>6945549</v>
      </c>
      <c r="L95">
        <v>271.5</v>
      </c>
      <c r="M95">
        <v>389.1</v>
      </c>
      <c r="N95" s="6" t="str">
        <f t="shared" si="2"/>
        <v>2004FA-PI2186-2</v>
      </c>
      <c r="O95">
        <f>_xlfn.XLOOKUP(N95,'Demo Split, 1999-2020'!$T$2:$T$498,'Demo Split, 1999-2020'!$J$2:$J$498,,0)</f>
        <v>240</v>
      </c>
      <c r="P95" s="4">
        <f t="shared" si="3"/>
        <v>1.2729394292988225E-2</v>
      </c>
    </row>
    <row r="96" spans="2:16" x14ac:dyDescent="0.35">
      <c r="B96">
        <v>2005</v>
      </c>
      <c r="C96">
        <v>2005</v>
      </c>
      <c r="D96" s="1" t="s">
        <v>57</v>
      </c>
      <c r="E96" s="1" t="s">
        <v>56</v>
      </c>
      <c r="F96" s="1" t="s">
        <v>155</v>
      </c>
      <c r="G96" s="1" t="s">
        <v>154</v>
      </c>
      <c r="H96" s="1" t="s">
        <v>159</v>
      </c>
      <c r="I96" s="1" t="s">
        <v>158</v>
      </c>
      <c r="J96">
        <v>20006</v>
      </c>
      <c r="K96">
        <v>7207666</v>
      </c>
      <c r="L96">
        <v>277.60000000000002</v>
      </c>
      <c r="M96">
        <v>386.3</v>
      </c>
      <c r="N96" s="6" t="str">
        <f t="shared" si="2"/>
        <v>2005FA-PI2186-2</v>
      </c>
      <c r="O96">
        <f>_xlfn.XLOOKUP(N96,'Demo Split, 1999-2020'!$T$2:$T$498,'Demo Split, 1999-2020'!$J$2:$J$498,,0)</f>
        <v>227</v>
      </c>
      <c r="P96" s="4">
        <f t="shared" si="3"/>
        <v>1.1346596021193641E-2</v>
      </c>
    </row>
    <row r="97" spans="2:16" x14ac:dyDescent="0.35">
      <c r="B97">
        <v>2006</v>
      </c>
      <c r="C97">
        <v>2006</v>
      </c>
      <c r="D97" s="1" t="s">
        <v>57</v>
      </c>
      <c r="E97" s="1" t="s">
        <v>56</v>
      </c>
      <c r="F97" s="1" t="s">
        <v>155</v>
      </c>
      <c r="G97" s="1" t="s">
        <v>154</v>
      </c>
      <c r="H97" s="1" t="s">
        <v>159</v>
      </c>
      <c r="I97" s="1" t="s">
        <v>158</v>
      </c>
      <c r="J97">
        <v>20939</v>
      </c>
      <c r="K97">
        <v>7472883</v>
      </c>
      <c r="L97">
        <v>280.2</v>
      </c>
      <c r="M97">
        <v>382.3</v>
      </c>
      <c r="N97" s="6" t="str">
        <f t="shared" si="2"/>
        <v>2006FA-PI2186-2</v>
      </c>
      <c r="O97">
        <f>_xlfn.XLOOKUP(N97,'Demo Split, 1999-2020'!$T$2:$T$498,'Demo Split, 1999-2020'!$J$2:$J$498,,0)</f>
        <v>247</v>
      </c>
      <c r="P97" s="4">
        <f t="shared" si="3"/>
        <v>1.1796169826639285E-2</v>
      </c>
    </row>
    <row r="98" spans="2:16" x14ac:dyDescent="0.35">
      <c r="B98">
        <v>2007</v>
      </c>
      <c r="C98">
        <v>2007</v>
      </c>
      <c r="D98" s="1" t="s">
        <v>57</v>
      </c>
      <c r="E98" s="1" t="s">
        <v>56</v>
      </c>
      <c r="F98" s="1" t="s">
        <v>155</v>
      </c>
      <c r="G98" s="1" t="s">
        <v>154</v>
      </c>
      <c r="H98" s="1" t="s">
        <v>159</v>
      </c>
      <c r="I98" s="1" t="s">
        <v>158</v>
      </c>
      <c r="J98">
        <v>21408</v>
      </c>
      <c r="K98">
        <v>7733773</v>
      </c>
      <c r="L98">
        <v>276.8</v>
      </c>
      <c r="M98">
        <v>371</v>
      </c>
      <c r="N98" s="6" t="str">
        <f t="shared" si="2"/>
        <v>2007FA-PI2186-2</v>
      </c>
      <c r="O98">
        <f>_xlfn.XLOOKUP(N98,'Demo Split, 1999-2020'!$T$2:$T$498,'Demo Split, 1999-2020'!$J$2:$J$498,,0)</f>
        <v>266</v>
      </c>
      <c r="P98" s="4">
        <f t="shared" si="3"/>
        <v>1.242526158445441E-2</v>
      </c>
    </row>
    <row r="99" spans="2:16" x14ac:dyDescent="0.35">
      <c r="B99">
        <v>2008</v>
      </c>
      <c r="C99">
        <v>2008</v>
      </c>
      <c r="D99" s="1" t="s">
        <v>57</v>
      </c>
      <c r="E99" s="1" t="s">
        <v>56</v>
      </c>
      <c r="F99" s="1" t="s">
        <v>155</v>
      </c>
      <c r="G99" s="1" t="s">
        <v>154</v>
      </c>
      <c r="H99" s="1" t="s">
        <v>159</v>
      </c>
      <c r="I99" s="1" t="s">
        <v>158</v>
      </c>
      <c r="J99">
        <v>22782</v>
      </c>
      <c r="K99">
        <v>7995937</v>
      </c>
      <c r="L99">
        <v>284.89999999999998</v>
      </c>
      <c r="M99">
        <v>374.2</v>
      </c>
      <c r="N99" s="6" t="str">
        <f t="shared" si="2"/>
        <v>2008FA-PI2186-2</v>
      </c>
      <c r="O99">
        <f>_xlfn.XLOOKUP(N99,'Demo Split, 1999-2020'!$T$2:$T$498,'Demo Split, 1999-2020'!$J$2:$J$498,,0)</f>
        <v>288</v>
      </c>
      <c r="P99" s="4">
        <f t="shared" si="3"/>
        <v>1.2641559125625495E-2</v>
      </c>
    </row>
    <row r="100" spans="2:16" x14ac:dyDescent="0.35">
      <c r="B100">
        <v>2009</v>
      </c>
      <c r="C100">
        <v>2009</v>
      </c>
      <c r="D100" s="1" t="s">
        <v>57</v>
      </c>
      <c r="E100" s="1" t="s">
        <v>56</v>
      </c>
      <c r="F100" s="1" t="s">
        <v>155</v>
      </c>
      <c r="G100" s="1" t="s">
        <v>154</v>
      </c>
      <c r="H100" s="1" t="s">
        <v>159</v>
      </c>
      <c r="I100" s="1" t="s">
        <v>158</v>
      </c>
      <c r="J100">
        <v>23205</v>
      </c>
      <c r="K100">
        <v>8245449</v>
      </c>
      <c r="L100">
        <v>281.39999999999998</v>
      </c>
      <c r="M100">
        <v>362.5</v>
      </c>
      <c r="N100" s="6" t="str">
        <f t="shared" si="2"/>
        <v>2009FA-PI2186-2</v>
      </c>
      <c r="O100">
        <f>_xlfn.XLOOKUP(N100,'Demo Split, 1999-2020'!$T$2:$T$498,'Demo Split, 1999-2020'!$J$2:$J$498,,0)</f>
        <v>295</v>
      </c>
      <c r="P100" s="4">
        <f t="shared" si="3"/>
        <v>1.2712777418659772E-2</v>
      </c>
    </row>
    <row r="101" spans="2:16" x14ac:dyDescent="0.35">
      <c r="B101">
        <v>2010</v>
      </c>
      <c r="C101">
        <v>2010</v>
      </c>
      <c r="D101" s="1" t="s">
        <v>57</v>
      </c>
      <c r="E101" s="1" t="s">
        <v>56</v>
      </c>
      <c r="F101" s="1" t="s">
        <v>155</v>
      </c>
      <c r="G101" s="1" t="s">
        <v>154</v>
      </c>
      <c r="H101" s="1" t="s">
        <v>159</v>
      </c>
      <c r="I101" s="1" t="s">
        <v>158</v>
      </c>
      <c r="J101">
        <v>24080</v>
      </c>
      <c r="K101">
        <v>8431185</v>
      </c>
      <c r="L101">
        <v>285.60000000000002</v>
      </c>
      <c r="M101">
        <v>360.6</v>
      </c>
      <c r="N101" s="6" t="str">
        <f t="shared" si="2"/>
        <v>2010FA-PI2186-2</v>
      </c>
      <c r="O101">
        <f>_xlfn.XLOOKUP(N101,'Demo Split, 1999-2020'!$T$2:$T$498,'Demo Split, 1999-2020'!$J$2:$J$498,,0)</f>
        <v>299</v>
      </c>
      <c r="P101" s="4">
        <f t="shared" si="3"/>
        <v>1.2416943521594684E-2</v>
      </c>
    </row>
    <row r="102" spans="2:16" x14ac:dyDescent="0.35">
      <c r="B102">
        <v>2011</v>
      </c>
      <c r="C102">
        <v>2011</v>
      </c>
      <c r="D102" s="1" t="s">
        <v>57</v>
      </c>
      <c r="E102" s="1" t="s">
        <v>56</v>
      </c>
      <c r="F102" s="1" t="s">
        <v>155</v>
      </c>
      <c r="G102" s="1" t="s">
        <v>154</v>
      </c>
      <c r="H102" s="1" t="s">
        <v>159</v>
      </c>
      <c r="I102" s="1" t="s">
        <v>158</v>
      </c>
      <c r="J102">
        <v>25437</v>
      </c>
      <c r="K102">
        <v>8662304</v>
      </c>
      <c r="L102">
        <v>293.7</v>
      </c>
      <c r="M102">
        <v>352.8</v>
      </c>
      <c r="N102" s="6" t="str">
        <f t="shared" si="2"/>
        <v>2011FA-PI2186-2</v>
      </c>
      <c r="O102">
        <f>_xlfn.XLOOKUP(N102,'Demo Split, 1999-2020'!$T$2:$T$498,'Demo Split, 1999-2020'!$J$2:$J$498,,0)</f>
        <v>312</v>
      </c>
      <c r="P102" s="4">
        <f t="shared" si="3"/>
        <v>1.2265597358179031E-2</v>
      </c>
    </row>
    <row r="103" spans="2:16" x14ac:dyDescent="0.35">
      <c r="B103">
        <v>2012</v>
      </c>
      <c r="C103">
        <v>2012</v>
      </c>
      <c r="D103" s="1" t="s">
        <v>57</v>
      </c>
      <c r="E103" s="1" t="s">
        <v>56</v>
      </c>
      <c r="F103" s="1" t="s">
        <v>155</v>
      </c>
      <c r="G103" s="1" t="s">
        <v>154</v>
      </c>
      <c r="H103" s="1" t="s">
        <v>159</v>
      </c>
      <c r="I103" s="1" t="s">
        <v>158</v>
      </c>
      <c r="J103">
        <v>27084</v>
      </c>
      <c r="K103">
        <v>8975965</v>
      </c>
      <c r="L103">
        <v>301.7</v>
      </c>
      <c r="M103">
        <v>351.4</v>
      </c>
      <c r="N103" s="6" t="str">
        <f t="shared" si="2"/>
        <v>2012FA-PI2186-2</v>
      </c>
      <c r="O103">
        <f>_xlfn.XLOOKUP(N103,'Demo Split, 1999-2020'!$T$2:$T$498,'Demo Split, 1999-2020'!$J$2:$J$498,,0)</f>
        <v>336</v>
      </c>
      <c r="P103" s="4">
        <f t="shared" si="3"/>
        <v>1.2405848471422242E-2</v>
      </c>
    </row>
    <row r="104" spans="2:16" x14ac:dyDescent="0.35">
      <c r="B104">
        <v>2013</v>
      </c>
      <c r="C104">
        <v>2013</v>
      </c>
      <c r="D104" s="1" t="s">
        <v>57</v>
      </c>
      <c r="E104" s="1" t="s">
        <v>56</v>
      </c>
      <c r="F104" s="1" t="s">
        <v>155</v>
      </c>
      <c r="G104" s="1" t="s">
        <v>154</v>
      </c>
      <c r="H104" s="1" t="s">
        <v>159</v>
      </c>
      <c r="I104" s="1" t="s">
        <v>158</v>
      </c>
      <c r="J104">
        <v>28359</v>
      </c>
      <c r="K104">
        <v>9247628</v>
      </c>
      <c r="L104">
        <v>306.7</v>
      </c>
      <c r="M104">
        <v>344.8</v>
      </c>
      <c r="N104" s="6" t="str">
        <f t="shared" si="2"/>
        <v>2013FA-PI2186-2</v>
      </c>
      <c r="O104">
        <f>_xlfn.XLOOKUP(N104,'Demo Split, 1999-2020'!$T$2:$T$498,'Demo Split, 1999-2020'!$J$2:$J$498,,0)</f>
        <v>294</v>
      </c>
      <c r="P104" s="4">
        <f t="shared" si="3"/>
        <v>1.0367079234105575E-2</v>
      </c>
    </row>
    <row r="105" spans="2:16" x14ac:dyDescent="0.35">
      <c r="B105">
        <v>2014</v>
      </c>
      <c r="C105">
        <v>2014</v>
      </c>
      <c r="D105" s="1" t="s">
        <v>57</v>
      </c>
      <c r="E105" s="1" t="s">
        <v>56</v>
      </c>
      <c r="F105" s="1" t="s">
        <v>155</v>
      </c>
      <c r="G105" s="1" t="s">
        <v>154</v>
      </c>
      <c r="H105" s="1" t="s">
        <v>159</v>
      </c>
      <c r="I105" s="1" t="s">
        <v>158</v>
      </c>
      <c r="J105">
        <v>29385</v>
      </c>
      <c r="K105">
        <v>9635601</v>
      </c>
      <c r="L105">
        <v>305</v>
      </c>
      <c r="M105">
        <v>333.3</v>
      </c>
      <c r="N105" s="6" t="str">
        <f t="shared" si="2"/>
        <v>2014FA-PI2186-2</v>
      </c>
      <c r="O105">
        <f>_xlfn.XLOOKUP(N105,'Demo Split, 1999-2020'!$T$2:$T$498,'Demo Split, 1999-2020'!$J$2:$J$498,,0)</f>
        <v>350</v>
      </c>
      <c r="P105" s="4">
        <f t="shared" si="3"/>
        <v>1.1910838863365662E-2</v>
      </c>
    </row>
    <row r="106" spans="2:16" x14ac:dyDescent="0.35">
      <c r="B106">
        <v>2015</v>
      </c>
      <c r="C106">
        <v>2015</v>
      </c>
      <c r="D106" s="1" t="s">
        <v>57</v>
      </c>
      <c r="E106" s="1" t="s">
        <v>56</v>
      </c>
      <c r="F106" s="1" t="s">
        <v>155</v>
      </c>
      <c r="G106" s="1" t="s">
        <v>154</v>
      </c>
      <c r="H106" s="1" t="s">
        <v>159</v>
      </c>
      <c r="I106" s="1" t="s">
        <v>158</v>
      </c>
      <c r="J106">
        <v>31971</v>
      </c>
      <c r="K106">
        <v>9989346</v>
      </c>
      <c r="L106">
        <v>320.10000000000002</v>
      </c>
      <c r="M106">
        <v>339.6</v>
      </c>
      <c r="N106" s="6" t="str">
        <f t="shared" si="2"/>
        <v>2015FA-PI2186-2</v>
      </c>
      <c r="O106">
        <f>_xlfn.XLOOKUP(N106,'Demo Split, 1999-2020'!$T$2:$T$498,'Demo Split, 1999-2020'!$J$2:$J$498,,0)</f>
        <v>418</v>
      </c>
      <c r="P106" s="4">
        <f t="shared" si="3"/>
        <v>1.3074348628444529E-2</v>
      </c>
    </row>
    <row r="107" spans="2:16" x14ac:dyDescent="0.35">
      <c r="B107">
        <v>2016</v>
      </c>
      <c r="C107">
        <v>2016</v>
      </c>
      <c r="D107" s="1" t="s">
        <v>57</v>
      </c>
      <c r="E107" s="1" t="s">
        <v>56</v>
      </c>
      <c r="F107" s="1" t="s">
        <v>155</v>
      </c>
      <c r="G107" s="1" t="s">
        <v>154</v>
      </c>
      <c r="H107" s="1" t="s">
        <v>159</v>
      </c>
      <c r="I107" s="1" t="s">
        <v>158</v>
      </c>
      <c r="J107">
        <v>33343</v>
      </c>
      <c r="K107">
        <v>10171988</v>
      </c>
      <c r="L107">
        <v>327.8</v>
      </c>
      <c r="M107">
        <v>337.4</v>
      </c>
      <c r="N107" s="6" t="str">
        <f t="shared" si="2"/>
        <v>2016FA-PI2186-2</v>
      </c>
      <c r="O107">
        <f>_xlfn.XLOOKUP(N107,'Demo Split, 1999-2020'!$T$2:$T$498,'Demo Split, 1999-2020'!$J$2:$J$498,,0)</f>
        <v>386</v>
      </c>
      <c r="P107" s="4">
        <f t="shared" si="3"/>
        <v>1.1576642773595658E-2</v>
      </c>
    </row>
    <row r="108" spans="2:16" x14ac:dyDescent="0.35">
      <c r="B108">
        <v>2017</v>
      </c>
      <c r="C108">
        <v>2017</v>
      </c>
      <c r="D108" s="1" t="s">
        <v>57</v>
      </c>
      <c r="E108" s="1" t="s">
        <v>56</v>
      </c>
      <c r="F108" s="1" t="s">
        <v>155</v>
      </c>
      <c r="G108" s="1" t="s">
        <v>154</v>
      </c>
      <c r="H108" s="1" t="s">
        <v>159</v>
      </c>
      <c r="I108" s="1" t="s">
        <v>158</v>
      </c>
      <c r="J108">
        <v>35362</v>
      </c>
      <c r="K108">
        <v>10535836</v>
      </c>
      <c r="L108">
        <v>335.6</v>
      </c>
      <c r="M108">
        <v>336.4</v>
      </c>
      <c r="N108" s="6" t="str">
        <f t="shared" si="2"/>
        <v>2017FA-PI2186-2</v>
      </c>
      <c r="O108">
        <f>_xlfn.XLOOKUP(N108,'Demo Split, 1999-2020'!$T$2:$T$498,'Demo Split, 1999-2020'!$J$2:$J$498,,0)</f>
        <v>424</v>
      </c>
      <c r="P108" s="4">
        <f t="shared" si="3"/>
        <v>1.1990272043436457E-2</v>
      </c>
    </row>
    <row r="109" spans="2:16" x14ac:dyDescent="0.35">
      <c r="B109">
        <v>2018</v>
      </c>
      <c r="C109">
        <v>2018</v>
      </c>
      <c r="D109" s="1" t="s">
        <v>57</v>
      </c>
      <c r="E109" s="1" t="s">
        <v>56</v>
      </c>
      <c r="F109" s="1" t="s">
        <v>155</v>
      </c>
      <c r="G109" s="1" t="s">
        <v>154</v>
      </c>
      <c r="H109" s="1" t="s">
        <v>159</v>
      </c>
      <c r="I109" s="1" t="s">
        <v>158</v>
      </c>
      <c r="J109">
        <v>36506</v>
      </c>
      <c r="K109">
        <v>10719798</v>
      </c>
      <c r="L109">
        <v>340.5</v>
      </c>
      <c r="M109">
        <v>332.4</v>
      </c>
      <c r="N109" s="6" t="str">
        <f t="shared" si="2"/>
        <v>2018FA-PI2186-2</v>
      </c>
      <c r="O109">
        <f>_xlfn.XLOOKUP(N109,'Demo Split, 1999-2020'!$T$2:$T$498,'Demo Split, 1999-2020'!$J$2:$J$498,,0)</f>
        <v>439</v>
      </c>
      <c r="P109" s="4">
        <f t="shared" si="3"/>
        <v>1.2025420478825398E-2</v>
      </c>
    </row>
    <row r="110" spans="2:16" x14ac:dyDescent="0.35">
      <c r="B110">
        <v>2019</v>
      </c>
      <c r="C110">
        <v>2019</v>
      </c>
      <c r="D110" s="1" t="s">
        <v>57</v>
      </c>
      <c r="E110" s="1" t="s">
        <v>56</v>
      </c>
      <c r="F110" s="1" t="s">
        <v>155</v>
      </c>
      <c r="G110" s="1" t="s">
        <v>154</v>
      </c>
      <c r="H110" s="1" t="s">
        <v>159</v>
      </c>
      <c r="I110" s="1" t="s">
        <v>158</v>
      </c>
      <c r="J110">
        <v>37644</v>
      </c>
      <c r="K110">
        <v>10825506</v>
      </c>
      <c r="L110">
        <v>347.7</v>
      </c>
      <c r="M110">
        <v>326.5</v>
      </c>
      <c r="N110" s="6" t="str">
        <f t="shared" si="2"/>
        <v>2019FA-PI2186-2</v>
      </c>
      <c r="O110">
        <f>_xlfn.XLOOKUP(N110,'Demo Split, 1999-2020'!$T$2:$T$498,'Demo Split, 1999-2020'!$J$2:$J$498,,0)</f>
        <v>434</v>
      </c>
      <c r="P110" s="4">
        <f t="shared" si="3"/>
        <v>1.1529061736266071E-2</v>
      </c>
    </row>
    <row r="111" spans="2:16" x14ac:dyDescent="0.35">
      <c r="B111">
        <v>2020</v>
      </c>
      <c r="C111">
        <v>2020</v>
      </c>
      <c r="D111" s="1" t="s">
        <v>57</v>
      </c>
      <c r="E111" s="1" t="s">
        <v>56</v>
      </c>
      <c r="F111" s="1" t="s">
        <v>155</v>
      </c>
      <c r="G111" s="1" t="s">
        <v>154</v>
      </c>
      <c r="H111" s="1" t="s">
        <v>159</v>
      </c>
      <c r="I111" s="1" t="s">
        <v>158</v>
      </c>
      <c r="J111">
        <v>47132</v>
      </c>
      <c r="K111">
        <v>11077731</v>
      </c>
      <c r="L111">
        <v>425.5</v>
      </c>
      <c r="M111">
        <v>388.6</v>
      </c>
      <c r="N111" s="6" t="str">
        <f t="shared" si="2"/>
        <v>2020FA-PI2186-2</v>
      </c>
      <c r="O111">
        <f>_xlfn.XLOOKUP(N111,'Demo Split, 1999-2020'!$T$2:$T$498,'Demo Split, 1999-2020'!$J$2:$J$498,,0)</f>
        <v>439</v>
      </c>
      <c r="P111" s="4">
        <f t="shared" si="3"/>
        <v>9.3142663158788091E-3</v>
      </c>
    </row>
    <row r="112" spans="2:16" x14ac:dyDescent="0.35">
      <c r="B112">
        <v>1999</v>
      </c>
      <c r="C112">
        <v>1999</v>
      </c>
      <c r="D112" s="1" t="s">
        <v>57</v>
      </c>
      <c r="E112" s="1" t="s">
        <v>56</v>
      </c>
      <c r="F112" s="1" t="s">
        <v>153</v>
      </c>
      <c r="G112" s="1" t="s">
        <v>152</v>
      </c>
      <c r="H112" s="1" t="s">
        <v>159</v>
      </c>
      <c r="I112" s="1" t="s">
        <v>158</v>
      </c>
      <c r="J112">
        <v>44</v>
      </c>
      <c r="K112" t="s">
        <v>151</v>
      </c>
      <c r="L112" t="s">
        <v>151</v>
      </c>
      <c r="M112" t="s">
        <v>151</v>
      </c>
      <c r="N112" s="6" t="str">
        <f t="shared" si="2"/>
        <v>1999FA-PINS</v>
      </c>
      <c r="O112" t="e">
        <f>_xlfn.XLOOKUP(N112,'Demo Split, 1999-2020'!$T$2:$T$498,'Demo Split, 1999-2020'!$J$2:$J$498,,0)</f>
        <v>#N/A</v>
      </c>
      <c r="P112" s="4" t="e">
        <f t="shared" si="3"/>
        <v>#N/A</v>
      </c>
    </row>
    <row r="113" spans="2:16" x14ac:dyDescent="0.35">
      <c r="B113">
        <v>2000</v>
      </c>
      <c r="C113">
        <v>2000</v>
      </c>
      <c r="D113" s="1" t="s">
        <v>57</v>
      </c>
      <c r="E113" s="1" t="s">
        <v>56</v>
      </c>
      <c r="F113" s="1" t="s">
        <v>153</v>
      </c>
      <c r="G113" s="1" t="s">
        <v>152</v>
      </c>
      <c r="H113" s="1" t="s">
        <v>159</v>
      </c>
      <c r="I113" s="1" t="s">
        <v>158</v>
      </c>
      <c r="J113">
        <v>64</v>
      </c>
      <c r="K113" t="s">
        <v>151</v>
      </c>
      <c r="L113" t="s">
        <v>151</v>
      </c>
      <c r="M113" t="s">
        <v>151</v>
      </c>
      <c r="N113" s="6" t="str">
        <f t="shared" si="2"/>
        <v>2000FA-PINS</v>
      </c>
      <c r="O113" t="e">
        <f>_xlfn.XLOOKUP(N113,'Demo Split, 1999-2020'!$T$2:$T$498,'Demo Split, 1999-2020'!$J$2:$J$498,,0)</f>
        <v>#N/A</v>
      </c>
      <c r="P113" s="4" t="e">
        <f t="shared" si="3"/>
        <v>#N/A</v>
      </c>
    </row>
    <row r="114" spans="2:16" x14ac:dyDescent="0.35">
      <c r="B114">
        <v>2001</v>
      </c>
      <c r="C114">
        <v>2001</v>
      </c>
      <c r="D114" s="1" t="s">
        <v>57</v>
      </c>
      <c r="E114" s="1" t="s">
        <v>56</v>
      </c>
      <c r="F114" s="1" t="s">
        <v>153</v>
      </c>
      <c r="G114" s="1" t="s">
        <v>152</v>
      </c>
      <c r="H114" s="1" t="s">
        <v>159</v>
      </c>
      <c r="I114" s="1" t="s">
        <v>158</v>
      </c>
      <c r="J114">
        <v>54</v>
      </c>
      <c r="K114" t="s">
        <v>151</v>
      </c>
      <c r="L114" t="s">
        <v>151</v>
      </c>
      <c r="M114" t="s">
        <v>151</v>
      </c>
      <c r="N114" s="6" t="str">
        <f t="shared" si="2"/>
        <v>2001FA-PINS</v>
      </c>
      <c r="O114" t="e">
        <f>_xlfn.XLOOKUP(N114,'Demo Split, 1999-2020'!$T$2:$T$498,'Demo Split, 1999-2020'!$J$2:$J$498,,0)</f>
        <v>#N/A</v>
      </c>
      <c r="P114" s="4" t="e">
        <f t="shared" si="3"/>
        <v>#N/A</v>
      </c>
    </row>
    <row r="115" spans="2:16" x14ac:dyDescent="0.35">
      <c r="B115">
        <v>2002</v>
      </c>
      <c r="C115">
        <v>2002</v>
      </c>
      <c r="D115" s="1" t="s">
        <v>57</v>
      </c>
      <c r="E115" s="1" t="s">
        <v>56</v>
      </c>
      <c r="F115" s="1" t="s">
        <v>153</v>
      </c>
      <c r="G115" s="1" t="s">
        <v>152</v>
      </c>
      <c r="H115" s="1" t="s">
        <v>159</v>
      </c>
      <c r="I115" s="1" t="s">
        <v>158</v>
      </c>
      <c r="J115">
        <v>54</v>
      </c>
      <c r="K115" t="s">
        <v>151</v>
      </c>
      <c r="L115" t="s">
        <v>151</v>
      </c>
      <c r="M115" t="s">
        <v>151</v>
      </c>
      <c r="N115" s="6" t="str">
        <f t="shared" si="2"/>
        <v>2002FA-PINS</v>
      </c>
      <c r="O115">
        <f>_xlfn.XLOOKUP(N115,'Demo Split, 1999-2020'!$T$2:$T$498,'Demo Split, 1999-2020'!$J$2:$J$498,,0)</f>
        <v>1</v>
      </c>
      <c r="P115" s="4">
        <f t="shared" si="3"/>
        <v>1.8518518518518517E-2</v>
      </c>
    </row>
    <row r="116" spans="2:16" x14ac:dyDescent="0.35">
      <c r="B116">
        <v>2003</v>
      </c>
      <c r="C116">
        <v>2003</v>
      </c>
      <c r="D116" s="1" t="s">
        <v>57</v>
      </c>
      <c r="E116" s="1" t="s">
        <v>56</v>
      </c>
      <c r="F116" s="1" t="s">
        <v>153</v>
      </c>
      <c r="G116" s="1" t="s">
        <v>152</v>
      </c>
      <c r="H116" s="1" t="s">
        <v>159</v>
      </c>
      <c r="I116" s="1" t="s">
        <v>158</v>
      </c>
      <c r="J116">
        <v>61</v>
      </c>
      <c r="K116" t="s">
        <v>151</v>
      </c>
      <c r="L116" t="s">
        <v>151</v>
      </c>
      <c r="M116" t="s">
        <v>151</v>
      </c>
      <c r="N116" s="6" t="str">
        <f t="shared" si="2"/>
        <v>2003FA-PINS</v>
      </c>
      <c r="O116">
        <f>_xlfn.XLOOKUP(N116,'Demo Split, 1999-2020'!$T$2:$T$498,'Demo Split, 1999-2020'!$J$2:$J$498,,0)</f>
        <v>2</v>
      </c>
      <c r="P116" s="4">
        <f t="shared" si="3"/>
        <v>3.2786885245901641E-2</v>
      </c>
    </row>
    <row r="117" spans="2:16" x14ac:dyDescent="0.35">
      <c r="B117">
        <v>2004</v>
      </c>
      <c r="C117">
        <v>2004</v>
      </c>
      <c r="D117" s="1" t="s">
        <v>57</v>
      </c>
      <c r="E117" s="1" t="s">
        <v>56</v>
      </c>
      <c r="F117" s="1" t="s">
        <v>153</v>
      </c>
      <c r="G117" s="1" t="s">
        <v>152</v>
      </c>
      <c r="H117" s="1" t="s">
        <v>159</v>
      </c>
      <c r="I117" s="1" t="s">
        <v>158</v>
      </c>
      <c r="J117">
        <v>43</v>
      </c>
      <c r="K117" t="s">
        <v>151</v>
      </c>
      <c r="L117" t="s">
        <v>151</v>
      </c>
      <c r="M117" t="s">
        <v>151</v>
      </c>
      <c r="N117" s="6" t="str">
        <f t="shared" si="2"/>
        <v>2004FA-PINS</v>
      </c>
      <c r="O117" t="e">
        <f>_xlfn.XLOOKUP(N117,'Demo Split, 1999-2020'!$T$2:$T$498,'Demo Split, 1999-2020'!$J$2:$J$498,,0)</f>
        <v>#N/A</v>
      </c>
      <c r="P117" s="4" t="e">
        <f t="shared" si="3"/>
        <v>#N/A</v>
      </c>
    </row>
    <row r="118" spans="2:16" x14ac:dyDescent="0.35">
      <c r="B118">
        <v>2005</v>
      </c>
      <c r="C118">
        <v>2005</v>
      </c>
      <c r="D118" s="1" t="s">
        <v>57</v>
      </c>
      <c r="E118" s="1" t="s">
        <v>56</v>
      </c>
      <c r="F118" s="1" t="s">
        <v>153</v>
      </c>
      <c r="G118" s="1" t="s">
        <v>152</v>
      </c>
      <c r="H118" s="1" t="s">
        <v>159</v>
      </c>
      <c r="I118" s="1" t="s">
        <v>158</v>
      </c>
      <c r="J118">
        <v>31</v>
      </c>
      <c r="K118" t="s">
        <v>151</v>
      </c>
      <c r="L118" t="s">
        <v>151</v>
      </c>
      <c r="M118" t="s">
        <v>151</v>
      </c>
      <c r="N118" s="6" t="str">
        <f t="shared" si="2"/>
        <v>2005FA-PINS</v>
      </c>
      <c r="O118" t="e">
        <f>_xlfn.XLOOKUP(N118,'Demo Split, 1999-2020'!$T$2:$T$498,'Demo Split, 1999-2020'!$J$2:$J$498,,0)</f>
        <v>#N/A</v>
      </c>
      <c r="P118" s="4" t="e">
        <f t="shared" si="3"/>
        <v>#N/A</v>
      </c>
    </row>
    <row r="119" spans="2:16" x14ac:dyDescent="0.35">
      <c r="B119">
        <v>2006</v>
      </c>
      <c r="C119">
        <v>2006</v>
      </c>
      <c r="D119" s="1" t="s">
        <v>57</v>
      </c>
      <c r="E119" s="1" t="s">
        <v>56</v>
      </c>
      <c r="F119" s="1" t="s">
        <v>153</v>
      </c>
      <c r="G119" s="1" t="s">
        <v>152</v>
      </c>
      <c r="H119" s="1" t="s">
        <v>159</v>
      </c>
      <c r="I119" s="1" t="s">
        <v>158</v>
      </c>
      <c r="J119">
        <v>51</v>
      </c>
      <c r="K119" t="s">
        <v>151</v>
      </c>
      <c r="L119" t="s">
        <v>151</v>
      </c>
      <c r="M119" t="s">
        <v>151</v>
      </c>
      <c r="N119" s="6" t="str">
        <f t="shared" si="2"/>
        <v>2006FA-PINS</v>
      </c>
      <c r="O119" t="e">
        <f>_xlfn.XLOOKUP(N119,'Demo Split, 1999-2020'!$T$2:$T$498,'Demo Split, 1999-2020'!$J$2:$J$498,,0)</f>
        <v>#N/A</v>
      </c>
      <c r="P119" s="4" t="e">
        <f t="shared" si="3"/>
        <v>#N/A</v>
      </c>
    </row>
    <row r="120" spans="2:16" x14ac:dyDescent="0.35">
      <c r="B120">
        <v>2007</v>
      </c>
      <c r="C120">
        <v>2007</v>
      </c>
      <c r="D120" s="1" t="s">
        <v>57</v>
      </c>
      <c r="E120" s="1" t="s">
        <v>56</v>
      </c>
      <c r="F120" s="1" t="s">
        <v>153</v>
      </c>
      <c r="G120" s="1" t="s">
        <v>152</v>
      </c>
      <c r="H120" s="1" t="s">
        <v>159</v>
      </c>
      <c r="I120" s="1" t="s">
        <v>158</v>
      </c>
      <c r="J120">
        <v>31</v>
      </c>
      <c r="K120" t="s">
        <v>151</v>
      </c>
      <c r="L120" t="s">
        <v>151</v>
      </c>
      <c r="M120" t="s">
        <v>151</v>
      </c>
      <c r="N120" s="6" t="str">
        <f t="shared" si="2"/>
        <v>2007FA-PINS</v>
      </c>
      <c r="O120">
        <f>_xlfn.XLOOKUP(N120,'Demo Split, 1999-2020'!$T$2:$T$498,'Demo Split, 1999-2020'!$J$2:$J$498,,0)</f>
        <v>2</v>
      </c>
      <c r="P120" s="4">
        <f t="shared" si="3"/>
        <v>6.4516129032258063E-2</v>
      </c>
    </row>
    <row r="121" spans="2:16" x14ac:dyDescent="0.35">
      <c r="B121">
        <v>2008</v>
      </c>
      <c r="C121">
        <v>2008</v>
      </c>
      <c r="D121" s="1" t="s">
        <v>57</v>
      </c>
      <c r="E121" s="1" t="s">
        <v>56</v>
      </c>
      <c r="F121" s="1" t="s">
        <v>153</v>
      </c>
      <c r="G121" s="1" t="s">
        <v>152</v>
      </c>
      <c r="H121" s="1" t="s">
        <v>159</v>
      </c>
      <c r="I121" s="1" t="s">
        <v>158</v>
      </c>
      <c r="J121">
        <v>35</v>
      </c>
      <c r="K121" t="s">
        <v>151</v>
      </c>
      <c r="L121" t="s">
        <v>151</v>
      </c>
      <c r="M121" t="s">
        <v>151</v>
      </c>
      <c r="N121" s="6" t="str">
        <f t="shared" si="2"/>
        <v>2008FA-PINS</v>
      </c>
      <c r="O121" t="e">
        <f>_xlfn.XLOOKUP(N121,'Demo Split, 1999-2020'!$T$2:$T$498,'Demo Split, 1999-2020'!$J$2:$J$498,,0)</f>
        <v>#N/A</v>
      </c>
      <c r="P121" s="4" t="e">
        <f t="shared" si="3"/>
        <v>#N/A</v>
      </c>
    </row>
    <row r="122" spans="2:16" x14ac:dyDescent="0.35">
      <c r="B122">
        <v>2009</v>
      </c>
      <c r="C122">
        <v>2009</v>
      </c>
      <c r="D122" s="1" t="s">
        <v>57</v>
      </c>
      <c r="E122" s="1" t="s">
        <v>56</v>
      </c>
      <c r="F122" s="1" t="s">
        <v>153</v>
      </c>
      <c r="G122" s="1" t="s">
        <v>152</v>
      </c>
      <c r="H122" s="1" t="s">
        <v>159</v>
      </c>
      <c r="I122" s="1" t="s">
        <v>158</v>
      </c>
      <c r="J122">
        <v>49</v>
      </c>
      <c r="K122" t="s">
        <v>151</v>
      </c>
      <c r="L122" t="s">
        <v>151</v>
      </c>
      <c r="M122" t="s">
        <v>151</v>
      </c>
      <c r="N122" s="6" t="str">
        <f t="shared" si="2"/>
        <v>2009FA-PINS</v>
      </c>
      <c r="O122">
        <f>_xlfn.XLOOKUP(N122,'Demo Split, 1999-2020'!$T$2:$T$498,'Demo Split, 1999-2020'!$J$2:$J$498,,0)</f>
        <v>4</v>
      </c>
      <c r="P122" s="4">
        <f t="shared" si="3"/>
        <v>8.1632653061224483E-2</v>
      </c>
    </row>
    <row r="123" spans="2:16" x14ac:dyDescent="0.35">
      <c r="B123">
        <v>2010</v>
      </c>
      <c r="C123">
        <v>2010</v>
      </c>
      <c r="D123" s="1" t="s">
        <v>57</v>
      </c>
      <c r="E123" s="1" t="s">
        <v>56</v>
      </c>
      <c r="F123" s="1" t="s">
        <v>153</v>
      </c>
      <c r="G123" s="1" t="s">
        <v>152</v>
      </c>
      <c r="H123" s="1" t="s">
        <v>159</v>
      </c>
      <c r="I123" s="1" t="s">
        <v>158</v>
      </c>
      <c r="J123">
        <v>74</v>
      </c>
      <c r="K123" t="s">
        <v>151</v>
      </c>
      <c r="L123" t="s">
        <v>151</v>
      </c>
      <c r="M123" t="s">
        <v>151</v>
      </c>
      <c r="N123" s="6" t="str">
        <f t="shared" si="2"/>
        <v>2010FA-PINS</v>
      </c>
      <c r="O123">
        <f>_xlfn.XLOOKUP(N123,'Demo Split, 1999-2020'!$T$2:$T$498,'Demo Split, 1999-2020'!$J$2:$J$498,,0)</f>
        <v>1</v>
      </c>
      <c r="P123" s="4">
        <f t="shared" si="3"/>
        <v>1.3513513513513514E-2</v>
      </c>
    </row>
    <row r="124" spans="2:16" x14ac:dyDescent="0.35">
      <c r="B124">
        <v>2011</v>
      </c>
      <c r="C124">
        <v>2011</v>
      </c>
      <c r="D124" s="1" t="s">
        <v>57</v>
      </c>
      <c r="E124" s="1" t="s">
        <v>56</v>
      </c>
      <c r="F124" s="1" t="s">
        <v>153</v>
      </c>
      <c r="G124" s="1" t="s">
        <v>152</v>
      </c>
      <c r="H124" s="1" t="s">
        <v>159</v>
      </c>
      <c r="I124" s="1" t="s">
        <v>158</v>
      </c>
      <c r="J124">
        <v>52</v>
      </c>
      <c r="K124" t="s">
        <v>151</v>
      </c>
      <c r="L124" t="s">
        <v>151</v>
      </c>
      <c r="M124" t="s">
        <v>151</v>
      </c>
      <c r="N124" s="6" t="str">
        <f t="shared" si="2"/>
        <v>2011FA-PINS</v>
      </c>
      <c r="O124">
        <f>_xlfn.XLOOKUP(N124,'Demo Split, 1999-2020'!$T$2:$T$498,'Demo Split, 1999-2020'!$J$2:$J$498,,0)</f>
        <v>3</v>
      </c>
      <c r="P124" s="4">
        <f t="shared" si="3"/>
        <v>5.7692307692307696E-2</v>
      </c>
    </row>
    <row r="125" spans="2:16" x14ac:dyDescent="0.35">
      <c r="B125">
        <v>2012</v>
      </c>
      <c r="C125">
        <v>2012</v>
      </c>
      <c r="D125" s="1" t="s">
        <v>57</v>
      </c>
      <c r="E125" s="1" t="s">
        <v>56</v>
      </c>
      <c r="F125" s="1" t="s">
        <v>153</v>
      </c>
      <c r="G125" s="1" t="s">
        <v>152</v>
      </c>
      <c r="H125" s="1" t="s">
        <v>159</v>
      </c>
      <c r="I125" s="1" t="s">
        <v>158</v>
      </c>
      <c r="J125">
        <v>60</v>
      </c>
      <c r="K125" t="s">
        <v>151</v>
      </c>
      <c r="L125" t="s">
        <v>151</v>
      </c>
      <c r="M125" t="s">
        <v>151</v>
      </c>
      <c r="N125" s="6" t="str">
        <f t="shared" si="2"/>
        <v>2012FA-PINS</v>
      </c>
      <c r="O125">
        <f>_xlfn.XLOOKUP(N125,'Demo Split, 1999-2020'!$T$2:$T$498,'Demo Split, 1999-2020'!$J$2:$J$498,,0)</f>
        <v>3</v>
      </c>
      <c r="P125" s="4">
        <f t="shared" si="3"/>
        <v>0.05</v>
      </c>
    </row>
    <row r="126" spans="2:16" x14ac:dyDescent="0.35">
      <c r="B126">
        <v>2013</v>
      </c>
      <c r="C126">
        <v>2013</v>
      </c>
      <c r="D126" s="1" t="s">
        <v>57</v>
      </c>
      <c r="E126" s="1" t="s">
        <v>56</v>
      </c>
      <c r="F126" s="1" t="s">
        <v>153</v>
      </c>
      <c r="G126" s="1" t="s">
        <v>152</v>
      </c>
      <c r="H126" s="1" t="s">
        <v>159</v>
      </c>
      <c r="I126" s="1" t="s">
        <v>158</v>
      </c>
      <c r="J126">
        <v>84</v>
      </c>
      <c r="K126" t="s">
        <v>151</v>
      </c>
      <c r="L126" t="s">
        <v>151</v>
      </c>
      <c r="M126" t="s">
        <v>151</v>
      </c>
      <c r="N126" s="6" t="str">
        <f t="shared" si="2"/>
        <v>2013FA-PINS</v>
      </c>
      <c r="O126" t="e">
        <f>_xlfn.XLOOKUP(N126,'Demo Split, 1999-2020'!$T$2:$T$498,'Demo Split, 1999-2020'!$J$2:$J$498,,0)</f>
        <v>#N/A</v>
      </c>
      <c r="P126" s="4" t="e">
        <f t="shared" si="3"/>
        <v>#N/A</v>
      </c>
    </row>
    <row r="127" spans="2:16" x14ac:dyDescent="0.35">
      <c r="B127">
        <v>2014</v>
      </c>
      <c r="C127">
        <v>2014</v>
      </c>
      <c r="D127" s="1" t="s">
        <v>57</v>
      </c>
      <c r="E127" s="1" t="s">
        <v>56</v>
      </c>
      <c r="F127" s="1" t="s">
        <v>153</v>
      </c>
      <c r="G127" s="1" t="s">
        <v>152</v>
      </c>
      <c r="H127" s="1" t="s">
        <v>159</v>
      </c>
      <c r="I127" s="1" t="s">
        <v>158</v>
      </c>
      <c r="J127">
        <v>111</v>
      </c>
      <c r="K127" t="s">
        <v>151</v>
      </c>
      <c r="L127" t="s">
        <v>151</v>
      </c>
      <c r="M127" t="s">
        <v>151</v>
      </c>
      <c r="N127" s="6" t="str">
        <f t="shared" si="2"/>
        <v>2014FA-PINS</v>
      </c>
      <c r="O127" t="e">
        <f>_xlfn.XLOOKUP(N127,'Demo Split, 1999-2020'!$T$2:$T$498,'Demo Split, 1999-2020'!$J$2:$J$498,,0)</f>
        <v>#N/A</v>
      </c>
      <c r="P127" s="4" t="e">
        <f t="shared" si="3"/>
        <v>#N/A</v>
      </c>
    </row>
    <row r="128" spans="2:16" x14ac:dyDescent="0.35">
      <c r="B128">
        <v>2015</v>
      </c>
      <c r="C128">
        <v>2015</v>
      </c>
      <c r="D128" s="1" t="s">
        <v>57</v>
      </c>
      <c r="E128" s="1" t="s">
        <v>56</v>
      </c>
      <c r="F128" s="1" t="s">
        <v>153</v>
      </c>
      <c r="G128" s="1" t="s">
        <v>152</v>
      </c>
      <c r="H128" s="1" t="s">
        <v>159</v>
      </c>
      <c r="I128" s="1" t="s">
        <v>158</v>
      </c>
      <c r="J128">
        <v>137</v>
      </c>
      <c r="K128" t="s">
        <v>151</v>
      </c>
      <c r="L128" t="s">
        <v>151</v>
      </c>
      <c r="M128" t="s">
        <v>151</v>
      </c>
      <c r="N128" s="6" t="str">
        <f t="shared" si="2"/>
        <v>2015FA-PINS</v>
      </c>
      <c r="O128" t="e">
        <f>_xlfn.XLOOKUP(N128,'Demo Split, 1999-2020'!$T$2:$T$498,'Demo Split, 1999-2020'!$J$2:$J$498,,0)</f>
        <v>#N/A</v>
      </c>
      <c r="P128" s="4" t="e">
        <f t="shared" si="3"/>
        <v>#N/A</v>
      </c>
    </row>
    <row r="129" spans="2:16" x14ac:dyDescent="0.35">
      <c r="B129">
        <v>2016</v>
      </c>
      <c r="C129">
        <v>2016</v>
      </c>
      <c r="D129" s="1" t="s">
        <v>57</v>
      </c>
      <c r="E129" s="1" t="s">
        <v>56</v>
      </c>
      <c r="F129" s="1" t="s">
        <v>153</v>
      </c>
      <c r="G129" s="1" t="s">
        <v>152</v>
      </c>
      <c r="H129" s="1" t="s">
        <v>159</v>
      </c>
      <c r="I129" s="1" t="s">
        <v>158</v>
      </c>
      <c r="J129">
        <v>101</v>
      </c>
      <c r="K129" t="s">
        <v>151</v>
      </c>
      <c r="L129" t="s">
        <v>151</v>
      </c>
      <c r="M129" t="s">
        <v>151</v>
      </c>
      <c r="N129" s="6" t="str">
        <f t="shared" si="2"/>
        <v>2016FA-PINS</v>
      </c>
      <c r="O129">
        <f>_xlfn.XLOOKUP(N129,'Demo Split, 1999-2020'!$T$2:$T$498,'Demo Split, 1999-2020'!$J$2:$J$498,,0)</f>
        <v>1</v>
      </c>
      <c r="P129" s="4">
        <f t="shared" si="3"/>
        <v>9.9009900990099011E-3</v>
      </c>
    </row>
    <row r="130" spans="2:16" x14ac:dyDescent="0.35">
      <c r="B130">
        <v>2017</v>
      </c>
      <c r="C130">
        <v>2017</v>
      </c>
      <c r="D130" s="1" t="s">
        <v>57</v>
      </c>
      <c r="E130" s="1" t="s">
        <v>56</v>
      </c>
      <c r="F130" s="1" t="s">
        <v>153</v>
      </c>
      <c r="G130" s="1" t="s">
        <v>152</v>
      </c>
      <c r="H130" s="1" t="s">
        <v>159</v>
      </c>
      <c r="I130" s="1" t="s">
        <v>158</v>
      </c>
      <c r="J130">
        <v>106</v>
      </c>
      <c r="K130" t="s">
        <v>151</v>
      </c>
      <c r="L130" t="s">
        <v>151</v>
      </c>
      <c r="M130" t="s">
        <v>151</v>
      </c>
      <c r="N130" s="6" t="str">
        <f t="shared" si="2"/>
        <v>2017FA-PINS</v>
      </c>
      <c r="O130">
        <f>_xlfn.XLOOKUP(N130,'Demo Split, 1999-2020'!$T$2:$T$498,'Demo Split, 1999-2020'!$J$2:$J$498,,0)</f>
        <v>5</v>
      </c>
      <c r="P130" s="4">
        <f t="shared" si="3"/>
        <v>4.716981132075472E-2</v>
      </c>
    </row>
    <row r="131" spans="2:16" x14ac:dyDescent="0.35">
      <c r="B131">
        <v>2018</v>
      </c>
      <c r="C131">
        <v>2018</v>
      </c>
      <c r="D131" s="1" t="s">
        <v>57</v>
      </c>
      <c r="E131" s="1" t="s">
        <v>56</v>
      </c>
      <c r="F131" s="1" t="s">
        <v>153</v>
      </c>
      <c r="G131" s="1" t="s">
        <v>152</v>
      </c>
      <c r="H131" s="1" t="s">
        <v>159</v>
      </c>
      <c r="I131" s="1" t="s">
        <v>158</v>
      </c>
      <c r="J131">
        <v>116</v>
      </c>
      <c r="K131" t="s">
        <v>151</v>
      </c>
      <c r="L131" t="s">
        <v>151</v>
      </c>
      <c r="M131" t="s">
        <v>151</v>
      </c>
      <c r="N131" s="6" t="str">
        <f t="shared" ref="N131:N194" si="4">C131&amp;E131&amp;I131&amp;G131</f>
        <v>2018FA-PINS</v>
      </c>
      <c r="O131">
        <f>_xlfn.XLOOKUP(N131,'Demo Split, 1999-2020'!$T$2:$T$498,'Demo Split, 1999-2020'!$J$2:$J$498,,0)</f>
        <v>3</v>
      </c>
      <c r="P131" s="4">
        <f t="shared" ref="P131:P194" si="5">O131/J131</f>
        <v>2.5862068965517241E-2</v>
      </c>
    </row>
    <row r="132" spans="2:16" x14ac:dyDescent="0.35">
      <c r="B132">
        <v>2019</v>
      </c>
      <c r="C132">
        <v>2019</v>
      </c>
      <c r="D132" s="1" t="s">
        <v>57</v>
      </c>
      <c r="E132" s="1" t="s">
        <v>56</v>
      </c>
      <c r="F132" s="1" t="s">
        <v>153</v>
      </c>
      <c r="G132" s="1" t="s">
        <v>152</v>
      </c>
      <c r="H132" s="1" t="s">
        <v>159</v>
      </c>
      <c r="I132" s="1" t="s">
        <v>158</v>
      </c>
      <c r="J132">
        <v>94</v>
      </c>
      <c r="K132" t="s">
        <v>151</v>
      </c>
      <c r="L132" t="s">
        <v>151</v>
      </c>
      <c r="M132" t="s">
        <v>151</v>
      </c>
      <c r="N132" s="6" t="str">
        <f t="shared" si="4"/>
        <v>2019FA-PINS</v>
      </c>
      <c r="O132" t="e">
        <f>_xlfn.XLOOKUP(N132,'Demo Split, 1999-2020'!$T$2:$T$498,'Demo Split, 1999-2020'!$J$2:$J$498,,0)</f>
        <v>#N/A</v>
      </c>
      <c r="P132" s="4" t="e">
        <f t="shared" si="5"/>
        <v>#N/A</v>
      </c>
    </row>
    <row r="133" spans="2:16" x14ac:dyDescent="0.35">
      <c r="B133">
        <v>2020</v>
      </c>
      <c r="C133">
        <v>2020</v>
      </c>
      <c r="D133" s="1" t="s">
        <v>57</v>
      </c>
      <c r="E133" s="1" t="s">
        <v>56</v>
      </c>
      <c r="F133" s="1" t="s">
        <v>153</v>
      </c>
      <c r="G133" s="1" t="s">
        <v>152</v>
      </c>
      <c r="H133" s="1" t="s">
        <v>159</v>
      </c>
      <c r="I133" s="1" t="s">
        <v>158</v>
      </c>
      <c r="J133">
        <v>170</v>
      </c>
      <c r="K133" t="s">
        <v>151</v>
      </c>
      <c r="L133" t="s">
        <v>151</v>
      </c>
      <c r="M133" t="s">
        <v>151</v>
      </c>
      <c r="N133" s="6" t="str">
        <f t="shared" si="4"/>
        <v>2020FA-PINS</v>
      </c>
      <c r="O133">
        <f>_xlfn.XLOOKUP(N133,'Demo Split, 1999-2020'!$T$2:$T$498,'Demo Split, 1999-2020'!$J$2:$J$498,,0)</f>
        <v>3</v>
      </c>
      <c r="P133" s="4">
        <f t="shared" si="5"/>
        <v>1.7647058823529412E-2</v>
      </c>
    </row>
    <row r="134" spans="2:16" x14ac:dyDescent="0.35">
      <c r="B134">
        <v>1999</v>
      </c>
      <c r="C134">
        <v>1999</v>
      </c>
      <c r="D134" s="1" t="s">
        <v>57</v>
      </c>
      <c r="E134" s="1" t="s">
        <v>56</v>
      </c>
      <c r="F134" s="1" t="s">
        <v>157</v>
      </c>
      <c r="G134" s="1" t="s">
        <v>156</v>
      </c>
      <c r="H134" s="1" t="s">
        <v>55</v>
      </c>
      <c r="I134" s="1" t="s">
        <v>54</v>
      </c>
      <c r="J134">
        <v>652</v>
      </c>
      <c r="K134">
        <v>741531</v>
      </c>
      <c r="L134">
        <v>87.9</v>
      </c>
      <c r="M134">
        <v>208.2</v>
      </c>
      <c r="N134" s="6" t="str">
        <f t="shared" si="4"/>
        <v>1999F2054-52135-2</v>
      </c>
      <c r="O134">
        <f>_xlfn.XLOOKUP(N134,'Demo Split, 1999-2020'!$T$2:$T$498,'Demo Split, 1999-2020'!$J$2:$J$498,,0)</f>
        <v>4</v>
      </c>
      <c r="P134" s="4">
        <f t="shared" si="5"/>
        <v>6.1349693251533744E-3</v>
      </c>
    </row>
    <row r="135" spans="2:16" x14ac:dyDescent="0.35">
      <c r="B135">
        <v>2000</v>
      </c>
      <c r="C135">
        <v>2000</v>
      </c>
      <c r="D135" s="1" t="s">
        <v>57</v>
      </c>
      <c r="E135" s="1" t="s">
        <v>56</v>
      </c>
      <c r="F135" s="1" t="s">
        <v>157</v>
      </c>
      <c r="G135" s="1" t="s">
        <v>156</v>
      </c>
      <c r="H135" s="1" t="s">
        <v>55</v>
      </c>
      <c r="I135" s="1" t="s">
        <v>54</v>
      </c>
      <c r="J135">
        <v>656</v>
      </c>
      <c r="K135">
        <v>768206</v>
      </c>
      <c r="L135">
        <v>85.4</v>
      </c>
      <c r="M135">
        <v>192.5</v>
      </c>
      <c r="N135" s="6" t="str">
        <f t="shared" si="4"/>
        <v>2000F2054-52135-2</v>
      </c>
      <c r="O135">
        <f>_xlfn.XLOOKUP(N135,'Demo Split, 1999-2020'!$T$2:$T$498,'Demo Split, 1999-2020'!$J$2:$J$498,,0)</f>
        <v>2</v>
      </c>
      <c r="P135" s="4">
        <f t="shared" si="5"/>
        <v>3.0487804878048782E-3</v>
      </c>
    </row>
    <row r="136" spans="2:16" x14ac:dyDescent="0.35">
      <c r="B136">
        <v>2001</v>
      </c>
      <c r="C136">
        <v>2001</v>
      </c>
      <c r="D136" s="1" t="s">
        <v>57</v>
      </c>
      <c r="E136" s="1" t="s">
        <v>56</v>
      </c>
      <c r="F136" s="1" t="s">
        <v>157</v>
      </c>
      <c r="G136" s="1" t="s">
        <v>156</v>
      </c>
      <c r="H136" s="1" t="s">
        <v>55</v>
      </c>
      <c r="I136" s="1" t="s">
        <v>54</v>
      </c>
      <c r="J136">
        <v>735</v>
      </c>
      <c r="K136">
        <v>823405</v>
      </c>
      <c r="L136">
        <v>89.3</v>
      </c>
      <c r="M136">
        <v>199.6</v>
      </c>
      <c r="N136" s="6" t="str">
        <f t="shared" si="4"/>
        <v>2001F2054-52135-2</v>
      </c>
      <c r="O136">
        <f>_xlfn.XLOOKUP(N136,'Demo Split, 1999-2020'!$T$2:$T$498,'Demo Split, 1999-2020'!$J$2:$J$498,,0)</f>
        <v>3</v>
      </c>
      <c r="P136" s="4">
        <f t="shared" si="5"/>
        <v>4.0816326530612249E-3</v>
      </c>
    </row>
    <row r="137" spans="2:16" x14ac:dyDescent="0.35">
      <c r="B137">
        <v>2002</v>
      </c>
      <c r="C137">
        <v>2002</v>
      </c>
      <c r="D137" s="1" t="s">
        <v>57</v>
      </c>
      <c r="E137" s="1" t="s">
        <v>56</v>
      </c>
      <c r="F137" s="1" t="s">
        <v>157</v>
      </c>
      <c r="G137" s="1" t="s">
        <v>156</v>
      </c>
      <c r="H137" s="1" t="s">
        <v>55</v>
      </c>
      <c r="I137" s="1" t="s">
        <v>54</v>
      </c>
      <c r="J137">
        <v>754</v>
      </c>
      <c r="K137">
        <v>867874</v>
      </c>
      <c r="L137">
        <v>86.9</v>
      </c>
      <c r="M137">
        <v>197.1</v>
      </c>
      <c r="N137" s="6" t="str">
        <f t="shared" si="4"/>
        <v>2002F2054-52135-2</v>
      </c>
      <c r="O137">
        <f>_xlfn.XLOOKUP(N137,'Demo Split, 1999-2020'!$T$2:$T$498,'Demo Split, 1999-2020'!$J$2:$J$498,,0)</f>
        <v>4</v>
      </c>
      <c r="P137" s="4">
        <f t="shared" si="5"/>
        <v>5.3050397877984082E-3</v>
      </c>
    </row>
    <row r="138" spans="2:16" x14ac:dyDescent="0.35">
      <c r="B138">
        <v>2003</v>
      </c>
      <c r="C138">
        <v>2003</v>
      </c>
      <c r="D138" s="1" t="s">
        <v>57</v>
      </c>
      <c r="E138" s="1" t="s">
        <v>56</v>
      </c>
      <c r="F138" s="1" t="s">
        <v>157</v>
      </c>
      <c r="G138" s="1" t="s">
        <v>156</v>
      </c>
      <c r="H138" s="1" t="s">
        <v>55</v>
      </c>
      <c r="I138" s="1" t="s">
        <v>54</v>
      </c>
      <c r="J138">
        <v>825</v>
      </c>
      <c r="K138">
        <v>913968</v>
      </c>
      <c r="L138">
        <v>90.3</v>
      </c>
      <c r="M138">
        <v>201</v>
      </c>
      <c r="N138" s="6" t="str">
        <f t="shared" si="4"/>
        <v>2003F2054-52135-2</v>
      </c>
      <c r="O138">
        <f>_xlfn.XLOOKUP(N138,'Demo Split, 1999-2020'!$T$2:$T$498,'Demo Split, 1999-2020'!$J$2:$J$498,,0)</f>
        <v>4</v>
      </c>
      <c r="P138" s="4">
        <f t="shared" si="5"/>
        <v>4.8484848484848485E-3</v>
      </c>
    </row>
    <row r="139" spans="2:16" x14ac:dyDescent="0.35">
      <c r="B139">
        <v>2004</v>
      </c>
      <c r="C139">
        <v>2004</v>
      </c>
      <c r="D139" s="1" t="s">
        <v>57</v>
      </c>
      <c r="E139" s="1" t="s">
        <v>56</v>
      </c>
      <c r="F139" s="1" t="s">
        <v>157</v>
      </c>
      <c r="G139" s="1" t="s">
        <v>156</v>
      </c>
      <c r="H139" s="1" t="s">
        <v>55</v>
      </c>
      <c r="I139" s="1" t="s">
        <v>54</v>
      </c>
      <c r="J139">
        <v>885</v>
      </c>
      <c r="K139">
        <v>965679</v>
      </c>
      <c r="L139">
        <v>91.6</v>
      </c>
      <c r="M139">
        <v>198.6</v>
      </c>
      <c r="N139" s="6" t="str">
        <f t="shared" si="4"/>
        <v>2004F2054-52135-2</v>
      </c>
      <c r="O139">
        <f>_xlfn.XLOOKUP(N139,'Demo Split, 1999-2020'!$T$2:$T$498,'Demo Split, 1999-2020'!$J$2:$J$498,,0)</f>
        <v>5</v>
      </c>
      <c r="P139" s="4">
        <f t="shared" si="5"/>
        <v>5.6497175141242938E-3</v>
      </c>
    </row>
    <row r="140" spans="2:16" x14ac:dyDescent="0.35">
      <c r="B140">
        <v>2005</v>
      </c>
      <c r="C140">
        <v>2005</v>
      </c>
      <c r="D140" s="1" t="s">
        <v>57</v>
      </c>
      <c r="E140" s="1" t="s">
        <v>56</v>
      </c>
      <c r="F140" s="1" t="s">
        <v>157</v>
      </c>
      <c r="G140" s="1" t="s">
        <v>156</v>
      </c>
      <c r="H140" s="1" t="s">
        <v>55</v>
      </c>
      <c r="I140" s="1" t="s">
        <v>54</v>
      </c>
      <c r="J140">
        <v>1052</v>
      </c>
      <c r="K140">
        <v>1026090</v>
      </c>
      <c r="L140">
        <v>102.5</v>
      </c>
      <c r="M140">
        <v>217.1</v>
      </c>
      <c r="N140" s="6" t="str">
        <f t="shared" si="4"/>
        <v>2005F2054-52135-2</v>
      </c>
      <c r="O140">
        <f>_xlfn.XLOOKUP(N140,'Demo Split, 1999-2020'!$T$2:$T$498,'Demo Split, 1999-2020'!$J$2:$J$498,,0)</f>
        <v>6</v>
      </c>
      <c r="P140" s="4">
        <f t="shared" si="5"/>
        <v>5.7034220532319393E-3</v>
      </c>
    </row>
    <row r="141" spans="2:16" x14ac:dyDescent="0.35">
      <c r="B141">
        <v>2006</v>
      </c>
      <c r="C141">
        <v>2006</v>
      </c>
      <c r="D141" s="1" t="s">
        <v>57</v>
      </c>
      <c r="E141" s="1" t="s">
        <v>56</v>
      </c>
      <c r="F141" s="1" t="s">
        <v>157</v>
      </c>
      <c r="G141" s="1" t="s">
        <v>156</v>
      </c>
      <c r="H141" s="1" t="s">
        <v>55</v>
      </c>
      <c r="I141" s="1" t="s">
        <v>54</v>
      </c>
      <c r="J141">
        <v>1016</v>
      </c>
      <c r="K141">
        <v>1090493</v>
      </c>
      <c r="L141">
        <v>93.2</v>
      </c>
      <c r="M141">
        <v>196.6</v>
      </c>
      <c r="N141" s="6" t="str">
        <f t="shared" si="4"/>
        <v>2006F2054-52135-2</v>
      </c>
      <c r="O141">
        <f>_xlfn.XLOOKUP(N141,'Demo Split, 1999-2020'!$T$2:$T$498,'Demo Split, 1999-2020'!$J$2:$J$498,,0)</f>
        <v>4</v>
      </c>
      <c r="P141" s="4">
        <f t="shared" si="5"/>
        <v>3.937007874015748E-3</v>
      </c>
    </row>
    <row r="142" spans="2:16" x14ac:dyDescent="0.35">
      <c r="B142">
        <v>2007</v>
      </c>
      <c r="C142">
        <v>2007</v>
      </c>
      <c r="D142" s="1" t="s">
        <v>57</v>
      </c>
      <c r="E142" s="1" t="s">
        <v>56</v>
      </c>
      <c r="F142" s="1" t="s">
        <v>157</v>
      </c>
      <c r="G142" s="1" t="s">
        <v>156</v>
      </c>
      <c r="H142" s="1" t="s">
        <v>55</v>
      </c>
      <c r="I142" s="1" t="s">
        <v>54</v>
      </c>
      <c r="J142">
        <v>972</v>
      </c>
      <c r="K142">
        <v>1155692</v>
      </c>
      <c r="L142">
        <v>84.1</v>
      </c>
      <c r="M142">
        <v>182.1</v>
      </c>
      <c r="N142" s="6" t="str">
        <f t="shared" si="4"/>
        <v>2007F2054-52135-2</v>
      </c>
      <c r="O142">
        <f>_xlfn.XLOOKUP(N142,'Demo Split, 1999-2020'!$T$2:$T$498,'Demo Split, 1999-2020'!$J$2:$J$498,,0)</f>
        <v>7</v>
      </c>
      <c r="P142" s="4">
        <f t="shared" si="5"/>
        <v>7.2016460905349796E-3</v>
      </c>
    </row>
    <row r="143" spans="2:16" x14ac:dyDescent="0.35">
      <c r="B143">
        <v>2008</v>
      </c>
      <c r="C143">
        <v>2008</v>
      </c>
      <c r="D143" s="1" t="s">
        <v>57</v>
      </c>
      <c r="E143" s="1" t="s">
        <v>56</v>
      </c>
      <c r="F143" s="1" t="s">
        <v>157</v>
      </c>
      <c r="G143" s="1" t="s">
        <v>156</v>
      </c>
      <c r="H143" s="1" t="s">
        <v>55</v>
      </c>
      <c r="I143" s="1" t="s">
        <v>54</v>
      </c>
      <c r="J143">
        <v>963</v>
      </c>
      <c r="K143">
        <v>1222086</v>
      </c>
      <c r="L143">
        <v>78.8</v>
      </c>
      <c r="M143">
        <v>170.1</v>
      </c>
      <c r="N143" s="6" t="str">
        <f t="shared" si="4"/>
        <v>2008F2054-52135-2</v>
      </c>
      <c r="O143">
        <f>_xlfn.XLOOKUP(N143,'Demo Split, 1999-2020'!$T$2:$T$498,'Demo Split, 1999-2020'!$J$2:$J$498,,0)</f>
        <v>3</v>
      </c>
      <c r="P143" s="4">
        <f t="shared" si="5"/>
        <v>3.1152647975077881E-3</v>
      </c>
    </row>
    <row r="144" spans="2:16" x14ac:dyDescent="0.35">
      <c r="B144">
        <v>2009</v>
      </c>
      <c r="C144">
        <v>2009</v>
      </c>
      <c r="D144" s="1" t="s">
        <v>57</v>
      </c>
      <c r="E144" s="1" t="s">
        <v>56</v>
      </c>
      <c r="F144" s="1" t="s">
        <v>157</v>
      </c>
      <c r="G144" s="1" t="s">
        <v>156</v>
      </c>
      <c r="H144" s="1" t="s">
        <v>55</v>
      </c>
      <c r="I144" s="1" t="s">
        <v>54</v>
      </c>
      <c r="J144">
        <v>945</v>
      </c>
      <c r="K144">
        <v>1288549</v>
      </c>
      <c r="L144">
        <v>73.3</v>
      </c>
      <c r="M144">
        <v>155.80000000000001</v>
      </c>
      <c r="N144" s="6" t="str">
        <f t="shared" si="4"/>
        <v>2009F2054-52135-2</v>
      </c>
      <c r="O144">
        <f>_xlfn.XLOOKUP(N144,'Demo Split, 1999-2020'!$T$2:$T$498,'Demo Split, 1999-2020'!$J$2:$J$498,,0)</f>
        <v>11</v>
      </c>
      <c r="P144" s="4">
        <f t="shared" si="5"/>
        <v>1.164021164021164E-2</v>
      </c>
    </row>
    <row r="145" spans="2:16" x14ac:dyDescent="0.35">
      <c r="B145">
        <v>2010</v>
      </c>
      <c r="C145">
        <v>2010</v>
      </c>
      <c r="D145" s="1" t="s">
        <v>57</v>
      </c>
      <c r="E145" s="1" t="s">
        <v>56</v>
      </c>
      <c r="F145" s="1" t="s">
        <v>157</v>
      </c>
      <c r="G145" s="1" t="s">
        <v>156</v>
      </c>
      <c r="H145" s="1" t="s">
        <v>55</v>
      </c>
      <c r="I145" s="1" t="s">
        <v>54</v>
      </c>
      <c r="J145">
        <v>955</v>
      </c>
      <c r="K145">
        <v>1339769</v>
      </c>
      <c r="L145">
        <v>71.3</v>
      </c>
      <c r="M145">
        <v>150.19999999999999</v>
      </c>
      <c r="N145" s="6" t="str">
        <f t="shared" si="4"/>
        <v>2010F2054-52135-2</v>
      </c>
      <c r="O145">
        <f>_xlfn.XLOOKUP(N145,'Demo Split, 1999-2020'!$T$2:$T$498,'Demo Split, 1999-2020'!$J$2:$J$498,,0)</f>
        <v>7</v>
      </c>
      <c r="P145" s="4">
        <f t="shared" si="5"/>
        <v>7.3298429319371729E-3</v>
      </c>
    </row>
    <row r="146" spans="2:16" x14ac:dyDescent="0.35">
      <c r="B146">
        <v>2011</v>
      </c>
      <c r="C146">
        <v>2011</v>
      </c>
      <c r="D146" s="1" t="s">
        <v>57</v>
      </c>
      <c r="E146" s="1" t="s">
        <v>56</v>
      </c>
      <c r="F146" s="1" t="s">
        <v>157</v>
      </c>
      <c r="G146" s="1" t="s">
        <v>156</v>
      </c>
      <c r="H146" s="1" t="s">
        <v>55</v>
      </c>
      <c r="I146" s="1" t="s">
        <v>54</v>
      </c>
      <c r="J146">
        <v>922</v>
      </c>
      <c r="K146">
        <v>1390707</v>
      </c>
      <c r="L146">
        <v>66.3</v>
      </c>
      <c r="M146">
        <v>131.9</v>
      </c>
      <c r="N146" s="6" t="str">
        <f t="shared" si="4"/>
        <v>2011F2054-52135-2</v>
      </c>
      <c r="O146">
        <f>_xlfn.XLOOKUP(N146,'Demo Split, 1999-2020'!$T$2:$T$498,'Demo Split, 1999-2020'!$J$2:$J$498,,0)</f>
        <v>7</v>
      </c>
      <c r="P146" s="4">
        <f t="shared" si="5"/>
        <v>7.5921908893709323E-3</v>
      </c>
    </row>
    <row r="147" spans="2:16" x14ac:dyDescent="0.35">
      <c r="B147">
        <v>2012</v>
      </c>
      <c r="C147">
        <v>2012</v>
      </c>
      <c r="D147" s="1" t="s">
        <v>57</v>
      </c>
      <c r="E147" s="1" t="s">
        <v>56</v>
      </c>
      <c r="F147" s="1" t="s">
        <v>157</v>
      </c>
      <c r="G147" s="1" t="s">
        <v>156</v>
      </c>
      <c r="H147" s="1" t="s">
        <v>55</v>
      </c>
      <c r="I147" s="1" t="s">
        <v>54</v>
      </c>
      <c r="J147">
        <v>1062</v>
      </c>
      <c r="K147">
        <v>1429546</v>
      </c>
      <c r="L147">
        <v>74.3</v>
      </c>
      <c r="M147">
        <v>148.80000000000001</v>
      </c>
      <c r="N147" s="6" t="str">
        <f t="shared" si="4"/>
        <v>2012F2054-52135-2</v>
      </c>
      <c r="O147">
        <f>_xlfn.XLOOKUP(N147,'Demo Split, 1999-2020'!$T$2:$T$498,'Demo Split, 1999-2020'!$J$2:$J$498,,0)</f>
        <v>5</v>
      </c>
      <c r="P147" s="4">
        <f t="shared" si="5"/>
        <v>4.7080979284369112E-3</v>
      </c>
    </row>
    <row r="148" spans="2:16" x14ac:dyDescent="0.35">
      <c r="B148">
        <v>2013</v>
      </c>
      <c r="C148">
        <v>2013</v>
      </c>
      <c r="D148" s="1" t="s">
        <v>57</v>
      </c>
      <c r="E148" s="1" t="s">
        <v>56</v>
      </c>
      <c r="F148" s="1" t="s">
        <v>157</v>
      </c>
      <c r="G148" s="1" t="s">
        <v>156</v>
      </c>
      <c r="H148" s="1" t="s">
        <v>55</v>
      </c>
      <c r="I148" s="1" t="s">
        <v>54</v>
      </c>
      <c r="J148">
        <v>1087</v>
      </c>
      <c r="K148">
        <v>1469716</v>
      </c>
      <c r="L148">
        <v>74</v>
      </c>
      <c r="M148">
        <v>141.30000000000001</v>
      </c>
      <c r="N148" s="6" t="str">
        <f t="shared" si="4"/>
        <v>2013F2054-52135-2</v>
      </c>
      <c r="O148">
        <f>_xlfn.XLOOKUP(N148,'Demo Split, 1999-2020'!$T$2:$T$498,'Demo Split, 1999-2020'!$J$2:$J$498,,0)</f>
        <v>15</v>
      </c>
      <c r="P148" s="4">
        <f t="shared" si="5"/>
        <v>1.3799448022079117E-2</v>
      </c>
    </row>
    <row r="149" spans="2:16" x14ac:dyDescent="0.35">
      <c r="B149">
        <v>2014</v>
      </c>
      <c r="C149">
        <v>2014</v>
      </c>
      <c r="D149" s="1" t="s">
        <v>57</v>
      </c>
      <c r="E149" s="1" t="s">
        <v>56</v>
      </c>
      <c r="F149" s="1" t="s">
        <v>157</v>
      </c>
      <c r="G149" s="1" t="s">
        <v>156</v>
      </c>
      <c r="H149" s="1" t="s">
        <v>55</v>
      </c>
      <c r="I149" s="1" t="s">
        <v>54</v>
      </c>
      <c r="J149">
        <v>1537</v>
      </c>
      <c r="K149">
        <v>1518290</v>
      </c>
      <c r="L149">
        <v>101.2</v>
      </c>
      <c r="M149">
        <v>196.2</v>
      </c>
      <c r="N149" s="6" t="str">
        <f t="shared" si="4"/>
        <v>2014F2054-52135-2</v>
      </c>
      <c r="O149">
        <f>_xlfn.XLOOKUP(N149,'Demo Split, 1999-2020'!$T$2:$T$498,'Demo Split, 1999-2020'!$J$2:$J$498,,0)</f>
        <v>14</v>
      </c>
      <c r="P149" s="4">
        <f t="shared" si="5"/>
        <v>9.108653220559532E-3</v>
      </c>
    </row>
    <row r="150" spans="2:16" x14ac:dyDescent="0.35">
      <c r="B150">
        <v>2015</v>
      </c>
      <c r="C150">
        <v>2015</v>
      </c>
      <c r="D150" s="1" t="s">
        <v>57</v>
      </c>
      <c r="E150" s="1" t="s">
        <v>56</v>
      </c>
      <c r="F150" s="1" t="s">
        <v>157</v>
      </c>
      <c r="G150" s="1" t="s">
        <v>156</v>
      </c>
      <c r="H150" s="1" t="s">
        <v>55</v>
      </c>
      <c r="I150" s="1" t="s">
        <v>54</v>
      </c>
      <c r="J150">
        <v>1245</v>
      </c>
      <c r="K150">
        <v>1563533</v>
      </c>
      <c r="L150">
        <v>79.599999999999994</v>
      </c>
      <c r="M150">
        <v>141.80000000000001</v>
      </c>
      <c r="N150" s="6" t="str">
        <f t="shared" si="4"/>
        <v>2015F2054-52135-2</v>
      </c>
      <c r="O150">
        <f>_xlfn.XLOOKUP(N150,'Demo Split, 1999-2020'!$T$2:$T$498,'Demo Split, 1999-2020'!$J$2:$J$498,,0)</f>
        <v>14</v>
      </c>
      <c r="P150" s="4">
        <f t="shared" si="5"/>
        <v>1.1244979919678716E-2</v>
      </c>
    </row>
    <row r="151" spans="2:16" x14ac:dyDescent="0.35">
      <c r="B151">
        <v>2016</v>
      </c>
      <c r="C151">
        <v>2016</v>
      </c>
      <c r="D151" s="1" t="s">
        <v>57</v>
      </c>
      <c r="E151" s="1" t="s">
        <v>56</v>
      </c>
      <c r="F151" s="1" t="s">
        <v>157</v>
      </c>
      <c r="G151" s="1" t="s">
        <v>156</v>
      </c>
      <c r="H151" s="1" t="s">
        <v>55</v>
      </c>
      <c r="I151" s="1" t="s">
        <v>54</v>
      </c>
      <c r="J151">
        <v>1454</v>
      </c>
      <c r="K151">
        <v>1602715</v>
      </c>
      <c r="L151">
        <v>90.7</v>
      </c>
      <c r="M151">
        <v>159.6</v>
      </c>
      <c r="N151" s="6" t="str">
        <f t="shared" si="4"/>
        <v>2016F2054-52135-2</v>
      </c>
      <c r="O151">
        <f>_xlfn.XLOOKUP(N151,'Demo Split, 1999-2020'!$T$2:$T$498,'Demo Split, 1999-2020'!$J$2:$J$498,,0)</f>
        <v>22</v>
      </c>
      <c r="P151" s="4">
        <f t="shared" si="5"/>
        <v>1.5130674002751032E-2</v>
      </c>
    </row>
    <row r="152" spans="2:16" x14ac:dyDescent="0.35">
      <c r="B152">
        <v>2017</v>
      </c>
      <c r="C152">
        <v>2017</v>
      </c>
      <c r="D152" s="1" t="s">
        <v>57</v>
      </c>
      <c r="E152" s="1" t="s">
        <v>56</v>
      </c>
      <c r="F152" s="1" t="s">
        <v>157</v>
      </c>
      <c r="G152" s="1" t="s">
        <v>156</v>
      </c>
      <c r="H152" s="1" t="s">
        <v>55</v>
      </c>
      <c r="I152" s="1" t="s">
        <v>54</v>
      </c>
      <c r="J152">
        <v>1448</v>
      </c>
      <c r="K152">
        <v>1650282</v>
      </c>
      <c r="L152">
        <v>87.7</v>
      </c>
      <c r="M152">
        <v>147.9</v>
      </c>
      <c r="N152" s="6" t="str">
        <f t="shared" si="4"/>
        <v>2017F2054-52135-2</v>
      </c>
      <c r="O152">
        <f>_xlfn.XLOOKUP(N152,'Demo Split, 1999-2020'!$T$2:$T$498,'Demo Split, 1999-2020'!$J$2:$J$498,,0)</f>
        <v>18</v>
      </c>
      <c r="P152" s="4">
        <f t="shared" si="5"/>
        <v>1.2430939226519336E-2</v>
      </c>
    </row>
    <row r="153" spans="2:16" x14ac:dyDescent="0.35">
      <c r="B153">
        <v>2018</v>
      </c>
      <c r="C153">
        <v>2018</v>
      </c>
      <c r="D153" s="1" t="s">
        <v>57</v>
      </c>
      <c r="E153" s="1" t="s">
        <v>56</v>
      </c>
      <c r="F153" s="1" t="s">
        <v>157</v>
      </c>
      <c r="G153" s="1" t="s">
        <v>156</v>
      </c>
      <c r="H153" s="1" t="s">
        <v>55</v>
      </c>
      <c r="I153" s="1" t="s">
        <v>54</v>
      </c>
      <c r="J153">
        <v>1721</v>
      </c>
      <c r="K153">
        <v>1683734</v>
      </c>
      <c r="L153">
        <v>102.2</v>
      </c>
      <c r="M153">
        <v>171.5</v>
      </c>
      <c r="N153" s="6" t="str">
        <f t="shared" si="4"/>
        <v>2018F2054-52135-2</v>
      </c>
      <c r="O153">
        <f>_xlfn.XLOOKUP(N153,'Demo Split, 1999-2020'!$T$2:$T$498,'Demo Split, 1999-2020'!$J$2:$J$498,,0)</f>
        <v>23</v>
      </c>
      <c r="P153" s="4">
        <f t="shared" si="5"/>
        <v>1.3364323067983731E-2</v>
      </c>
    </row>
    <row r="154" spans="2:16" x14ac:dyDescent="0.35">
      <c r="B154">
        <v>2019</v>
      </c>
      <c r="C154">
        <v>2019</v>
      </c>
      <c r="D154" s="1" t="s">
        <v>57</v>
      </c>
      <c r="E154" s="1" t="s">
        <v>56</v>
      </c>
      <c r="F154" s="1" t="s">
        <v>157</v>
      </c>
      <c r="G154" s="1" t="s">
        <v>156</v>
      </c>
      <c r="H154" s="1" t="s">
        <v>55</v>
      </c>
      <c r="I154" s="1" t="s">
        <v>54</v>
      </c>
      <c r="J154">
        <v>1811</v>
      </c>
      <c r="K154">
        <v>1700939</v>
      </c>
      <c r="L154">
        <v>106.5</v>
      </c>
      <c r="M154">
        <v>173.3</v>
      </c>
      <c r="N154" s="6" t="str">
        <f t="shared" si="4"/>
        <v>2019F2054-52135-2</v>
      </c>
      <c r="O154">
        <f>_xlfn.XLOOKUP(N154,'Demo Split, 1999-2020'!$T$2:$T$498,'Demo Split, 1999-2020'!$J$2:$J$498,,0)</f>
        <v>20</v>
      </c>
      <c r="P154" s="4">
        <f t="shared" si="5"/>
        <v>1.1043622308117063E-2</v>
      </c>
    </row>
    <row r="155" spans="2:16" x14ac:dyDescent="0.35">
      <c r="B155">
        <v>2020</v>
      </c>
      <c r="C155">
        <v>2020</v>
      </c>
      <c r="D155" s="1" t="s">
        <v>57</v>
      </c>
      <c r="E155" s="1" t="s">
        <v>56</v>
      </c>
      <c r="F155" s="1" t="s">
        <v>157</v>
      </c>
      <c r="G155" s="1" t="s">
        <v>156</v>
      </c>
      <c r="H155" s="1" t="s">
        <v>55</v>
      </c>
      <c r="I155" s="1" t="s">
        <v>54</v>
      </c>
      <c r="J155">
        <v>2483</v>
      </c>
      <c r="K155">
        <v>1798528</v>
      </c>
      <c r="L155">
        <v>138.1</v>
      </c>
      <c r="M155">
        <v>227.1</v>
      </c>
      <c r="N155" s="6" t="str">
        <f t="shared" si="4"/>
        <v>2020F2054-52135-2</v>
      </c>
      <c r="O155">
        <f>_xlfn.XLOOKUP(N155,'Demo Split, 1999-2020'!$T$2:$T$498,'Demo Split, 1999-2020'!$J$2:$J$498,,0)</f>
        <v>32</v>
      </c>
      <c r="P155" s="4">
        <f t="shared" si="5"/>
        <v>1.2887635924285139E-2</v>
      </c>
    </row>
    <row r="156" spans="2:16" x14ac:dyDescent="0.35">
      <c r="B156">
        <v>1999</v>
      </c>
      <c r="C156">
        <v>1999</v>
      </c>
      <c r="D156" s="1" t="s">
        <v>57</v>
      </c>
      <c r="E156" s="1" t="s">
        <v>56</v>
      </c>
      <c r="F156" s="1" t="s">
        <v>155</v>
      </c>
      <c r="G156" s="1" t="s">
        <v>154</v>
      </c>
      <c r="H156" s="1" t="s">
        <v>55</v>
      </c>
      <c r="I156" s="1" t="s">
        <v>54</v>
      </c>
      <c r="J156">
        <v>138096</v>
      </c>
      <c r="K156">
        <v>18236499</v>
      </c>
      <c r="L156">
        <v>757.3</v>
      </c>
      <c r="M156">
        <v>946</v>
      </c>
      <c r="N156" s="6" t="str">
        <f t="shared" si="4"/>
        <v>1999F2054-52186-2</v>
      </c>
      <c r="O156">
        <f>_xlfn.XLOOKUP(N156,'Demo Split, 1999-2020'!$T$2:$T$498,'Demo Split, 1999-2020'!$J$2:$J$498,,0)</f>
        <v>294</v>
      </c>
      <c r="P156" s="4">
        <f t="shared" si="5"/>
        <v>2.1289537712895377E-3</v>
      </c>
    </row>
    <row r="157" spans="2:16" x14ac:dyDescent="0.35">
      <c r="B157">
        <v>2000</v>
      </c>
      <c r="C157">
        <v>2000</v>
      </c>
      <c r="D157" s="1" t="s">
        <v>57</v>
      </c>
      <c r="E157" s="1" t="s">
        <v>56</v>
      </c>
      <c r="F157" s="1" t="s">
        <v>155</v>
      </c>
      <c r="G157" s="1" t="s">
        <v>154</v>
      </c>
      <c r="H157" s="1" t="s">
        <v>55</v>
      </c>
      <c r="I157" s="1" t="s">
        <v>54</v>
      </c>
      <c r="J157">
        <v>139379</v>
      </c>
      <c r="K157">
        <v>18419074</v>
      </c>
      <c r="L157">
        <v>756.7</v>
      </c>
      <c r="M157">
        <v>941.2</v>
      </c>
      <c r="N157" s="6" t="str">
        <f t="shared" si="4"/>
        <v>2000F2054-52186-2</v>
      </c>
      <c r="O157">
        <f>_xlfn.XLOOKUP(N157,'Demo Split, 1999-2020'!$T$2:$T$498,'Demo Split, 1999-2020'!$J$2:$J$498,,0)</f>
        <v>322</v>
      </c>
      <c r="P157" s="4">
        <f t="shared" si="5"/>
        <v>2.3102475982752064E-3</v>
      </c>
    </row>
    <row r="158" spans="2:16" x14ac:dyDescent="0.35">
      <c r="B158">
        <v>2001</v>
      </c>
      <c r="C158">
        <v>2001</v>
      </c>
      <c r="D158" s="1" t="s">
        <v>57</v>
      </c>
      <c r="E158" s="1" t="s">
        <v>56</v>
      </c>
      <c r="F158" s="1" t="s">
        <v>155</v>
      </c>
      <c r="G158" s="1" t="s">
        <v>154</v>
      </c>
      <c r="H158" s="1" t="s">
        <v>55</v>
      </c>
      <c r="I158" s="1" t="s">
        <v>54</v>
      </c>
      <c r="J158">
        <v>140372</v>
      </c>
      <c r="K158">
        <v>18692119</v>
      </c>
      <c r="L158">
        <v>751</v>
      </c>
      <c r="M158">
        <v>931.5</v>
      </c>
      <c r="N158" s="6" t="str">
        <f t="shared" si="4"/>
        <v>2001F2054-52186-2</v>
      </c>
      <c r="O158">
        <f>_xlfn.XLOOKUP(N158,'Demo Split, 1999-2020'!$T$2:$T$498,'Demo Split, 1999-2020'!$J$2:$J$498,,0)</f>
        <v>326</v>
      </c>
      <c r="P158" s="4">
        <f t="shared" si="5"/>
        <v>2.3224004787279514E-3</v>
      </c>
    </row>
    <row r="159" spans="2:16" x14ac:dyDescent="0.35">
      <c r="B159">
        <v>2002</v>
      </c>
      <c r="C159">
        <v>2002</v>
      </c>
      <c r="D159" s="1" t="s">
        <v>57</v>
      </c>
      <c r="E159" s="1" t="s">
        <v>56</v>
      </c>
      <c r="F159" s="1" t="s">
        <v>155</v>
      </c>
      <c r="G159" s="1" t="s">
        <v>154</v>
      </c>
      <c r="H159" s="1" t="s">
        <v>55</v>
      </c>
      <c r="I159" s="1" t="s">
        <v>54</v>
      </c>
      <c r="J159">
        <v>141771</v>
      </c>
      <c r="K159">
        <v>18902852</v>
      </c>
      <c r="L159">
        <v>750</v>
      </c>
      <c r="M159">
        <v>927.9</v>
      </c>
      <c r="N159" s="6" t="str">
        <f t="shared" si="4"/>
        <v>2002F2054-52186-2</v>
      </c>
      <c r="O159">
        <f>_xlfn.XLOOKUP(N159,'Demo Split, 1999-2020'!$T$2:$T$498,'Demo Split, 1999-2020'!$J$2:$J$498,,0)</f>
        <v>301</v>
      </c>
      <c r="P159" s="4">
        <f t="shared" si="5"/>
        <v>2.1231422505307855E-3</v>
      </c>
    </row>
    <row r="160" spans="2:16" x14ac:dyDescent="0.35">
      <c r="B160">
        <v>2003</v>
      </c>
      <c r="C160">
        <v>2003</v>
      </c>
      <c r="D160" s="1" t="s">
        <v>57</v>
      </c>
      <c r="E160" s="1" t="s">
        <v>56</v>
      </c>
      <c r="F160" s="1" t="s">
        <v>155</v>
      </c>
      <c r="G160" s="1" t="s">
        <v>154</v>
      </c>
      <c r="H160" s="1" t="s">
        <v>55</v>
      </c>
      <c r="I160" s="1" t="s">
        <v>54</v>
      </c>
      <c r="J160">
        <v>141832</v>
      </c>
      <c r="K160">
        <v>19101453</v>
      </c>
      <c r="L160">
        <v>742.5</v>
      </c>
      <c r="M160">
        <v>913.6</v>
      </c>
      <c r="N160" s="6" t="str">
        <f t="shared" si="4"/>
        <v>2003F2054-52186-2</v>
      </c>
      <c r="O160">
        <f>_xlfn.XLOOKUP(N160,'Demo Split, 1999-2020'!$T$2:$T$498,'Demo Split, 1999-2020'!$J$2:$J$498,,0)</f>
        <v>352</v>
      </c>
      <c r="P160" s="4">
        <f t="shared" si="5"/>
        <v>2.4818094647188222E-3</v>
      </c>
    </row>
    <row r="161" spans="2:16" x14ac:dyDescent="0.35">
      <c r="B161">
        <v>2004</v>
      </c>
      <c r="C161">
        <v>2004</v>
      </c>
      <c r="D161" s="1" t="s">
        <v>57</v>
      </c>
      <c r="E161" s="1" t="s">
        <v>56</v>
      </c>
      <c r="F161" s="1" t="s">
        <v>155</v>
      </c>
      <c r="G161" s="1" t="s">
        <v>154</v>
      </c>
      <c r="H161" s="1" t="s">
        <v>55</v>
      </c>
      <c r="I161" s="1" t="s">
        <v>54</v>
      </c>
      <c r="J161">
        <v>139837</v>
      </c>
      <c r="K161">
        <v>19311650</v>
      </c>
      <c r="L161">
        <v>724.1</v>
      </c>
      <c r="M161">
        <v>885.4</v>
      </c>
      <c r="N161" s="6" t="str">
        <f t="shared" si="4"/>
        <v>2004F2054-52186-2</v>
      </c>
      <c r="O161">
        <f>_xlfn.XLOOKUP(N161,'Demo Split, 1999-2020'!$T$2:$T$498,'Demo Split, 1999-2020'!$J$2:$J$498,,0)</f>
        <v>356</v>
      </c>
      <c r="P161" s="4">
        <f t="shared" si="5"/>
        <v>2.5458212061185521E-3</v>
      </c>
    </row>
    <row r="162" spans="2:16" x14ac:dyDescent="0.35">
      <c r="B162">
        <v>2005</v>
      </c>
      <c r="C162">
        <v>2005</v>
      </c>
      <c r="D162" s="1" t="s">
        <v>57</v>
      </c>
      <c r="E162" s="1" t="s">
        <v>56</v>
      </c>
      <c r="F162" s="1" t="s">
        <v>155</v>
      </c>
      <c r="G162" s="1" t="s">
        <v>154</v>
      </c>
      <c r="H162" s="1" t="s">
        <v>55</v>
      </c>
      <c r="I162" s="1" t="s">
        <v>54</v>
      </c>
      <c r="J162">
        <v>142153</v>
      </c>
      <c r="K162">
        <v>19524942</v>
      </c>
      <c r="L162">
        <v>728.1</v>
      </c>
      <c r="M162">
        <v>879.4</v>
      </c>
      <c r="N162" s="6" t="str">
        <f t="shared" si="4"/>
        <v>2005F2054-52186-2</v>
      </c>
      <c r="O162">
        <f>_xlfn.XLOOKUP(N162,'Demo Split, 1999-2020'!$T$2:$T$498,'Demo Split, 1999-2020'!$J$2:$J$498,,0)</f>
        <v>361</v>
      </c>
      <c r="P162" s="4">
        <f t="shared" si="5"/>
        <v>2.5395172806764541E-3</v>
      </c>
    </row>
    <row r="163" spans="2:16" x14ac:dyDescent="0.35">
      <c r="B163">
        <v>2006</v>
      </c>
      <c r="C163">
        <v>2006</v>
      </c>
      <c r="D163" s="1" t="s">
        <v>57</v>
      </c>
      <c r="E163" s="1" t="s">
        <v>56</v>
      </c>
      <c r="F163" s="1" t="s">
        <v>155</v>
      </c>
      <c r="G163" s="1" t="s">
        <v>154</v>
      </c>
      <c r="H163" s="1" t="s">
        <v>55</v>
      </c>
      <c r="I163" s="1" t="s">
        <v>54</v>
      </c>
      <c r="J163">
        <v>139852</v>
      </c>
      <c r="K163">
        <v>19749975</v>
      </c>
      <c r="L163">
        <v>708.1</v>
      </c>
      <c r="M163">
        <v>845.6</v>
      </c>
      <c r="N163" s="6" t="str">
        <f t="shared" si="4"/>
        <v>2006F2054-52186-2</v>
      </c>
      <c r="O163">
        <f>_xlfn.XLOOKUP(N163,'Demo Split, 1999-2020'!$T$2:$T$498,'Demo Split, 1999-2020'!$J$2:$J$498,,0)</f>
        <v>279</v>
      </c>
      <c r="P163" s="4">
        <f t="shared" si="5"/>
        <v>1.9949661070274289E-3</v>
      </c>
    </row>
    <row r="164" spans="2:16" x14ac:dyDescent="0.35">
      <c r="B164">
        <v>2007</v>
      </c>
      <c r="C164">
        <v>2007</v>
      </c>
      <c r="D164" s="1" t="s">
        <v>57</v>
      </c>
      <c r="E164" s="1" t="s">
        <v>56</v>
      </c>
      <c r="F164" s="1" t="s">
        <v>155</v>
      </c>
      <c r="G164" s="1" t="s">
        <v>154</v>
      </c>
      <c r="H164" s="1" t="s">
        <v>55</v>
      </c>
      <c r="I164" s="1" t="s">
        <v>54</v>
      </c>
      <c r="J164">
        <v>139892</v>
      </c>
      <c r="K164">
        <v>19986736</v>
      </c>
      <c r="L164">
        <v>699.9</v>
      </c>
      <c r="M164">
        <v>826.4</v>
      </c>
      <c r="N164" s="6" t="str">
        <f t="shared" si="4"/>
        <v>2007F2054-52186-2</v>
      </c>
      <c r="O164">
        <f>_xlfn.XLOOKUP(N164,'Demo Split, 1999-2020'!$T$2:$T$498,'Demo Split, 1999-2020'!$J$2:$J$498,,0)</f>
        <v>345</v>
      </c>
      <c r="P164" s="4">
        <f t="shared" si="5"/>
        <v>2.4661882023275096E-3</v>
      </c>
    </row>
    <row r="165" spans="2:16" x14ac:dyDescent="0.35">
      <c r="B165">
        <v>2008</v>
      </c>
      <c r="C165">
        <v>2008</v>
      </c>
      <c r="D165" s="1" t="s">
        <v>57</v>
      </c>
      <c r="E165" s="1" t="s">
        <v>56</v>
      </c>
      <c r="F165" s="1" t="s">
        <v>155</v>
      </c>
      <c r="G165" s="1" t="s">
        <v>154</v>
      </c>
      <c r="H165" s="1" t="s">
        <v>55</v>
      </c>
      <c r="I165" s="1" t="s">
        <v>54</v>
      </c>
      <c r="J165">
        <v>140354</v>
      </c>
      <c r="K165">
        <v>20223930</v>
      </c>
      <c r="L165">
        <v>694</v>
      </c>
      <c r="M165">
        <v>809.6</v>
      </c>
      <c r="N165" s="6" t="str">
        <f t="shared" si="4"/>
        <v>2008F2054-52186-2</v>
      </c>
      <c r="O165">
        <f>_xlfn.XLOOKUP(N165,'Demo Split, 1999-2020'!$T$2:$T$498,'Demo Split, 1999-2020'!$J$2:$J$498,,0)</f>
        <v>342</v>
      </c>
      <c r="P165" s="4">
        <f t="shared" si="5"/>
        <v>2.4366957835188167E-3</v>
      </c>
    </row>
    <row r="166" spans="2:16" x14ac:dyDescent="0.35">
      <c r="B166">
        <v>2009</v>
      </c>
      <c r="C166">
        <v>2009</v>
      </c>
      <c r="D166" s="1" t="s">
        <v>57</v>
      </c>
      <c r="E166" s="1" t="s">
        <v>56</v>
      </c>
      <c r="F166" s="1" t="s">
        <v>155</v>
      </c>
      <c r="G166" s="1" t="s">
        <v>154</v>
      </c>
      <c r="H166" s="1" t="s">
        <v>55</v>
      </c>
      <c r="I166" s="1" t="s">
        <v>54</v>
      </c>
      <c r="J166">
        <v>138785</v>
      </c>
      <c r="K166">
        <v>20455967</v>
      </c>
      <c r="L166">
        <v>678.5</v>
      </c>
      <c r="M166">
        <v>781</v>
      </c>
      <c r="N166" s="6" t="str">
        <f t="shared" si="4"/>
        <v>2009F2054-52186-2</v>
      </c>
      <c r="O166">
        <f>_xlfn.XLOOKUP(N166,'Demo Split, 1999-2020'!$T$2:$T$498,'Demo Split, 1999-2020'!$J$2:$J$498,,0)</f>
        <v>385</v>
      </c>
      <c r="P166" s="4">
        <f t="shared" si="5"/>
        <v>2.7740750081060635E-3</v>
      </c>
    </row>
    <row r="167" spans="2:16" x14ac:dyDescent="0.35">
      <c r="B167">
        <v>2010</v>
      </c>
      <c r="C167">
        <v>2010</v>
      </c>
      <c r="D167" s="1" t="s">
        <v>57</v>
      </c>
      <c r="E167" s="1" t="s">
        <v>56</v>
      </c>
      <c r="F167" s="1" t="s">
        <v>155</v>
      </c>
      <c r="G167" s="1" t="s">
        <v>154</v>
      </c>
      <c r="H167" s="1" t="s">
        <v>55</v>
      </c>
      <c r="I167" s="1" t="s">
        <v>54</v>
      </c>
      <c r="J167">
        <v>139614</v>
      </c>
      <c r="K167">
        <v>20624873</v>
      </c>
      <c r="L167">
        <v>676.9</v>
      </c>
      <c r="M167">
        <v>770.8</v>
      </c>
      <c r="N167" s="6" t="str">
        <f t="shared" si="4"/>
        <v>2010F2054-52186-2</v>
      </c>
      <c r="O167">
        <f>_xlfn.XLOOKUP(N167,'Demo Split, 1999-2020'!$T$2:$T$498,'Demo Split, 1999-2020'!$J$2:$J$498,,0)</f>
        <v>379</v>
      </c>
      <c r="P167" s="4">
        <f t="shared" si="5"/>
        <v>2.7146274728895381E-3</v>
      </c>
    </row>
    <row r="168" spans="2:16" x14ac:dyDescent="0.35">
      <c r="B168">
        <v>2011</v>
      </c>
      <c r="C168">
        <v>2011</v>
      </c>
      <c r="D168" s="1" t="s">
        <v>57</v>
      </c>
      <c r="E168" s="1" t="s">
        <v>56</v>
      </c>
      <c r="F168" s="1" t="s">
        <v>155</v>
      </c>
      <c r="G168" s="1" t="s">
        <v>154</v>
      </c>
      <c r="H168" s="1" t="s">
        <v>55</v>
      </c>
      <c r="I168" s="1" t="s">
        <v>54</v>
      </c>
      <c r="J168">
        <v>141745</v>
      </c>
      <c r="K168">
        <v>20870136</v>
      </c>
      <c r="L168">
        <v>679.2</v>
      </c>
      <c r="M168">
        <v>759.8</v>
      </c>
      <c r="N168" s="6" t="str">
        <f t="shared" si="4"/>
        <v>2011F2054-52186-2</v>
      </c>
      <c r="O168">
        <f>_xlfn.XLOOKUP(N168,'Demo Split, 1999-2020'!$T$2:$T$498,'Demo Split, 1999-2020'!$J$2:$J$498,,0)</f>
        <v>404</v>
      </c>
      <c r="P168" s="4">
        <f t="shared" si="5"/>
        <v>2.8501887191788068E-3</v>
      </c>
    </row>
    <row r="169" spans="2:16" x14ac:dyDescent="0.35">
      <c r="B169">
        <v>2012</v>
      </c>
      <c r="C169">
        <v>2012</v>
      </c>
      <c r="D169" s="1" t="s">
        <v>57</v>
      </c>
      <c r="E169" s="1" t="s">
        <v>56</v>
      </c>
      <c r="F169" s="1" t="s">
        <v>155</v>
      </c>
      <c r="G169" s="1" t="s">
        <v>154</v>
      </c>
      <c r="H169" s="1" t="s">
        <v>55</v>
      </c>
      <c r="I169" s="1" t="s">
        <v>54</v>
      </c>
      <c r="J169">
        <v>142835</v>
      </c>
      <c r="K169">
        <v>21087405</v>
      </c>
      <c r="L169">
        <v>677.3</v>
      </c>
      <c r="M169">
        <v>742.1</v>
      </c>
      <c r="N169" s="6" t="str">
        <f t="shared" si="4"/>
        <v>2012F2054-52186-2</v>
      </c>
      <c r="O169">
        <f>_xlfn.XLOOKUP(N169,'Demo Split, 1999-2020'!$T$2:$T$498,'Demo Split, 1999-2020'!$J$2:$J$498,,0)</f>
        <v>441</v>
      </c>
      <c r="P169" s="4">
        <f t="shared" si="5"/>
        <v>3.0874785591766723E-3</v>
      </c>
    </row>
    <row r="170" spans="2:16" x14ac:dyDescent="0.35">
      <c r="B170">
        <v>2013</v>
      </c>
      <c r="C170">
        <v>2013</v>
      </c>
      <c r="D170" s="1" t="s">
        <v>57</v>
      </c>
      <c r="E170" s="1" t="s">
        <v>56</v>
      </c>
      <c r="F170" s="1" t="s">
        <v>155</v>
      </c>
      <c r="G170" s="1" t="s">
        <v>154</v>
      </c>
      <c r="H170" s="1" t="s">
        <v>55</v>
      </c>
      <c r="I170" s="1" t="s">
        <v>54</v>
      </c>
      <c r="J170">
        <v>146566</v>
      </c>
      <c r="K170">
        <v>21291814</v>
      </c>
      <c r="L170">
        <v>688.4</v>
      </c>
      <c r="M170">
        <v>740.6</v>
      </c>
      <c r="N170" s="6" t="str">
        <f t="shared" si="4"/>
        <v>2013F2054-52186-2</v>
      </c>
      <c r="O170">
        <f>_xlfn.XLOOKUP(N170,'Demo Split, 1999-2020'!$T$2:$T$498,'Demo Split, 1999-2020'!$J$2:$J$498,,0)</f>
        <v>443</v>
      </c>
      <c r="P170" s="4">
        <f t="shared" si="5"/>
        <v>3.0225290995183058E-3</v>
      </c>
    </row>
    <row r="171" spans="2:16" x14ac:dyDescent="0.35">
      <c r="B171">
        <v>2014</v>
      </c>
      <c r="C171">
        <v>2014</v>
      </c>
      <c r="D171" s="1" t="s">
        <v>57</v>
      </c>
      <c r="E171" s="1" t="s">
        <v>56</v>
      </c>
      <c r="F171" s="1" t="s">
        <v>155</v>
      </c>
      <c r="G171" s="1" t="s">
        <v>154</v>
      </c>
      <c r="H171" s="1" t="s">
        <v>55</v>
      </c>
      <c r="I171" s="1" t="s">
        <v>54</v>
      </c>
      <c r="J171">
        <v>149008</v>
      </c>
      <c r="K171">
        <v>21550453</v>
      </c>
      <c r="L171">
        <v>691.4</v>
      </c>
      <c r="M171">
        <v>731.2</v>
      </c>
      <c r="N171" s="6" t="str">
        <f t="shared" si="4"/>
        <v>2014F2054-52186-2</v>
      </c>
      <c r="O171">
        <f>_xlfn.XLOOKUP(N171,'Demo Split, 1999-2020'!$T$2:$T$498,'Demo Split, 1999-2020'!$J$2:$J$498,,0)</f>
        <v>455</v>
      </c>
      <c r="P171" s="4">
        <f t="shared" si="5"/>
        <v>3.053527327391818E-3</v>
      </c>
    </row>
    <row r="172" spans="2:16" x14ac:dyDescent="0.35">
      <c r="B172">
        <v>2015</v>
      </c>
      <c r="C172">
        <v>2015</v>
      </c>
      <c r="D172" s="1" t="s">
        <v>57</v>
      </c>
      <c r="E172" s="1" t="s">
        <v>56</v>
      </c>
      <c r="F172" s="1" t="s">
        <v>155</v>
      </c>
      <c r="G172" s="1" t="s">
        <v>154</v>
      </c>
      <c r="H172" s="1" t="s">
        <v>55</v>
      </c>
      <c r="I172" s="1" t="s">
        <v>54</v>
      </c>
      <c r="J172">
        <v>153404</v>
      </c>
      <c r="K172">
        <v>21781596</v>
      </c>
      <c r="L172">
        <v>704.3</v>
      </c>
      <c r="M172">
        <v>731</v>
      </c>
      <c r="N172" s="6" t="str">
        <f t="shared" si="4"/>
        <v>2015F2054-52186-2</v>
      </c>
      <c r="O172">
        <f>_xlfn.XLOOKUP(N172,'Demo Split, 1999-2020'!$T$2:$T$498,'Demo Split, 1999-2020'!$J$2:$J$498,,0)</f>
        <v>464</v>
      </c>
      <c r="P172" s="4">
        <f t="shared" si="5"/>
        <v>3.0246929675888505E-3</v>
      </c>
    </row>
    <row r="173" spans="2:16" x14ac:dyDescent="0.35">
      <c r="B173">
        <v>2016</v>
      </c>
      <c r="C173">
        <v>2016</v>
      </c>
      <c r="D173" s="1" t="s">
        <v>57</v>
      </c>
      <c r="E173" s="1" t="s">
        <v>56</v>
      </c>
      <c r="F173" s="1" t="s">
        <v>155</v>
      </c>
      <c r="G173" s="1" t="s">
        <v>154</v>
      </c>
      <c r="H173" s="1" t="s">
        <v>55</v>
      </c>
      <c r="I173" s="1" t="s">
        <v>54</v>
      </c>
      <c r="J173">
        <v>158060</v>
      </c>
      <c r="K173">
        <v>21960417</v>
      </c>
      <c r="L173">
        <v>719.7</v>
      </c>
      <c r="M173">
        <v>734.1</v>
      </c>
      <c r="N173" s="6" t="str">
        <f t="shared" si="4"/>
        <v>2016F2054-52186-2</v>
      </c>
      <c r="O173">
        <f>_xlfn.XLOOKUP(N173,'Demo Split, 1999-2020'!$T$2:$T$498,'Demo Split, 1999-2020'!$J$2:$J$498,,0)</f>
        <v>539</v>
      </c>
      <c r="P173" s="4">
        <f t="shared" si="5"/>
        <v>3.4100974313551816E-3</v>
      </c>
    </row>
    <row r="174" spans="2:16" x14ac:dyDescent="0.35">
      <c r="B174">
        <v>2017</v>
      </c>
      <c r="C174">
        <v>2017</v>
      </c>
      <c r="D174" s="1" t="s">
        <v>57</v>
      </c>
      <c r="E174" s="1" t="s">
        <v>56</v>
      </c>
      <c r="F174" s="1" t="s">
        <v>155</v>
      </c>
      <c r="G174" s="1" t="s">
        <v>154</v>
      </c>
      <c r="H174" s="1" t="s">
        <v>55</v>
      </c>
      <c r="I174" s="1" t="s">
        <v>54</v>
      </c>
      <c r="J174">
        <v>161264</v>
      </c>
      <c r="K174">
        <v>22208090</v>
      </c>
      <c r="L174">
        <v>726.1</v>
      </c>
      <c r="M174">
        <v>728</v>
      </c>
      <c r="N174" s="6" t="str">
        <f t="shared" si="4"/>
        <v>2017F2054-52186-2</v>
      </c>
      <c r="O174">
        <f>_xlfn.XLOOKUP(N174,'Demo Split, 1999-2020'!$T$2:$T$498,'Demo Split, 1999-2020'!$J$2:$J$498,,0)</f>
        <v>616</v>
      </c>
      <c r="P174" s="4">
        <f t="shared" si="5"/>
        <v>3.8198233951780929E-3</v>
      </c>
    </row>
    <row r="175" spans="2:16" x14ac:dyDescent="0.35">
      <c r="B175">
        <v>2018</v>
      </c>
      <c r="C175">
        <v>2018</v>
      </c>
      <c r="D175" s="1" t="s">
        <v>57</v>
      </c>
      <c r="E175" s="1" t="s">
        <v>56</v>
      </c>
      <c r="F175" s="1" t="s">
        <v>155</v>
      </c>
      <c r="G175" s="1" t="s">
        <v>154</v>
      </c>
      <c r="H175" s="1" t="s">
        <v>55</v>
      </c>
      <c r="I175" s="1" t="s">
        <v>54</v>
      </c>
      <c r="J175">
        <v>164489</v>
      </c>
      <c r="K175">
        <v>22361868</v>
      </c>
      <c r="L175">
        <v>735.6</v>
      </c>
      <c r="M175">
        <v>724.2</v>
      </c>
      <c r="N175" s="6" t="str">
        <f t="shared" si="4"/>
        <v>2018F2054-52186-2</v>
      </c>
      <c r="O175">
        <f>_xlfn.XLOOKUP(N175,'Demo Split, 1999-2020'!$T$2:$T$498,'Demo Split, 1999-2020'!$J$2:$J$498,,0)</f>
        <v>648</v>
      </c>
      <c r="P175" s="4">
        <f t="shared" si="5"/>
        <v>3.939473156259689E-3</v>
      </c>
    </row>
    <row r="176" spans="2:16" x14ac:dyDescent="0.35">
      <c r="B176">
        <v>2019</v>
      </c>
      <c r="C176">
        <v>2019</v>
      </c>
      <c r="D176" s="1" t="s">
        <v>57</v>
      </c>
      <c r="E176" s="1" t="s">
        <v>56</v>
      </c>
      <c r="F176" s="1" t="s">
        <v>155</v>
      </c>
      <c r="G176" s="1" t="s">
        <v>154</v>
      </c>
      <c r="H176" s="1" t="s">
        <v>55</v>
      </c>
      <c r="I176" s="1" t="s">
        <v>54</v>
      </c>
      <c r="J176">
        <v>166420</v>
      </c>
      <c r="K176">
        <v>22519636</v>
      </c>
      <c r="L176">
        <v>739</v>
      </c>
      <c r="M176">
        <v>715.4</v>
      </c>
      <c r="N176" s="6" t="str">
        <f t="shared" si="4"/>
        <v>2019F2054-52186-2</v>
      </c>
      <c r="O176">
        <f>_xlfn.XLOOKUP(N176,'Demo Split, 1999-2020'!$T$2:$T$498,'Demo Split, 1999-2020'!$J$2:$J$498,,0)</f>
        <v>650</v>
      </c>
      <c r="P176" s="4">
        <f t="shared" si="5"/>
        <v>3.9057805552217282E-3</v>
      </c>
    </row>
    <row r="177" spans="2:16" x14ac:dyDescent="0.35">
      <c r="B177">
        <v>2020</v>
      </c>
      <c r="C177">
        <v>2020</v>
      </c>
      <c r="D177" s="1" t="s">
        <v>57</v>
      </c>
      <c r="E177" s="1" t="s">
        <v>56</v>
      </c>
      <c r="F177" s="1" t="s">
        <v>155</v>
      </c>
      <c r="G177" s="1" t="s">
        <v>154</v>
      </c>
      <c r="H177" s="1" t="s">
        <v>55</v>
      </c>
      <c r="I177" s="1" t="s">
        <v>54</v>
      </c>
      <c r="J177">
        <v>212776</v>
      </c>
      <c r="K177">
        <v>22715825</v>
      </c>
      <c r="L177">
        <v>936.7</v>
      </c>
      <c r="M177">
        <v>892.6</v>
      </c>
      <c r="N177" s="6" t="str">
        <f t="shared" si="4"/>
        <v>2020F2054-52186-2</v>
      </c>
      <c r="O177">
        <f>_xlfn.XLOOKUP(N177,'Demo Split, 1999-2020'!$T$2:$T$498,'Demo Split, 1999-2020'!$J$2:$J$498,,0)</f>
        <v>661</v>
      </c>
      <c r="P177" s="4">
        <f t="shared" si="5"/>
        <v>3.1065533706809037E-3</v>
      </c>
    </row>
    <row r="178" spans="2:16" x14ac:dyDescent="0.35">
      <c r="B178">
        <v>1999</v>
      </c>
      <c r="C178">
        <v>1999</v>
      </c>
      <c r="D178" s="1" t="s">
        <v>57</v>
      </c>
      <c r="E178" s="1" t="s">
        <v>56</v>
      </c>
      <c r="F178" s="1" t="s">
        <v>153</v>
      </c>
      <c r="G178" s="1" t="s">
        <v>152</v>
      </c>
      <c r="H178" s="1" t="s">
        <v>55</v>
      </c>
      <c r="I178" s="1" t="s">
        <v>54</v>
      </c>
      <c r="J178">
        <v>613</v>
      </c>
      <c r="K178" t="s">
        <v>151</v>
      </c>
      <c r="L178" t="s">
        <v>151</v>
      </c>
      <c r="M178" t="s">
        <v>151</v>
      </c>
      <c r="N178" s="6" t="str">
        <f t="shared" si="4"/>
        <v>1999F2054-5NS</v>
      </c>
      <c r="O178">
        <f>_xlfn.XLOOKUP(N178,'Demo Split, 1999-2020'!$T$2:$T$498,'Demo Split, 1999-2020'!$J$2:$J$498,,0)</f>
        <v>1</v>
      </c>
      <c r="P178" s="4">
        <f t="shared" si="5"/>
        <v>1.6313213703099511E-3</v>
      </c>
    </row>
    <row r="179" spans="2:16" x14ac:dyDescent="0.35">
      <c r="B179">
        <v>2000</v>
      </c>
      <c r="C179">
        <v>2000</v>
      </c>
      <c r="D179" s="1" t="s">
        <v>57</v>
      </c>
      <c r="E179" s="1" t="s">
        <v>56</v>
      </c>
      <c r="F179" s="1" t="s">
        <v>153</v>
      </c>
      <c r="G179" s="1" t="s">
        <v>152</v>
      </c>
      <c r="H179" s="1" t="s">
        <v>55</v>
      </c>
      <c r="I179" s="1" t="s">
        <v>54</v>
      </c>
      <c r="J179">
        <v>607</v>
      </c>
      <c r="K179" t="s">
        <v>151</v>
      </c>
      <c r="L179" t="s">
        <v>151</v>
      </c>
      <c r="M179" t="s">
        <v>151</v>
      </c>
      <c r="N179" s="6" t="str">
        <f t="shared" si="4"/>
        <v>2000F2054-5NS</v>
      </c>
      <c r="O179">
        <f>_xlfn.XLOOKUP(N179,'Demo Split, 1999-2020'!$T$2:$T$498,'Demo Split, 1999-2020'!$J$2:$J$498,,0)</f>
        <v>2</v>
      </c>
      <c r="P179" s="4">
        <f t="shared" si="5"/>
        <v>3.2948929159802307E-3</v>
      </c>
    </row>
    <row r="180" spans="2:16" x14ac:dyDescent="0.35">
      <c r="B180">
        <v>2001</v>
      </c>
      <c r="C180">
        <v>2001</v>
      </c>
      <c r="D180" s="1" t="s">
        <v>57</v>
      </c>
      <c r="E180" s="1" t="s">
        <v>56</v>
      </c>
      <c r="F180" s="1" t="s">
        <v>153</v>
      </c>
      <c r="G180" s="1" t="s">
        <v>152</v>
      </c>
      <c r="H180" s="1" t="s">
        <v>55</v>
      </c>
      <c r="I180" s="1" t="s">
        <v>54</v>
      </c>
      <c r="J180">
        <v>694</v>
      </c>
      <c r="K180" t="s">
        <v>151</v>
      </c>
      <c r="L180" t="s">
        <v>151</v>
      </c>
      <c r="M180" t="s">
        <v>151</v>
      </c>
      <c r="N180" s="6" t="str">
        <f t="shared" si="4"/>
        <v>2001F2054-5NS</v>
      </c>
      <c r="O180">
        <f>_xlfn.XLOOKUP(N180,'Demo Split, 1999-2020'!$T$2:$T$498,'Demo Split, 1999-2020'!$J$2:$J$498,,0)</f>
        <v>1</v>
      </c>
      <c r="P180" s="4">
        <f t="shared" si="5"/>
        <v>1.440922190201729E-3</v>
      </c>
    </row>
    <row r="181" spans="2:16" x14ac:dyDescent="0.35">
      <c r="B181">
        <v>2002</v>
      </c>
      <c r="C181">
        <v>2002</v>
      </c>
      <c r="D181" s="1" t="s">
        <v>57</v>
      </c>
      <c r="E181" s="1" t="s">
        <v>56</v>
      </c>
      <c r="F181" s="1" t="s">
        <v>153</v>
      </c>
      <c r="G181" s="1" t="s">
        <v>152</v>
      </c>
      <c r="H181" s="1" t="s">
        <v>55</v>
      </c>
      <c r="I181" s="1" t="s">
        <v>54</v>
      </c>
      <c r="J181">
        <v>691</v>
      </c>
      <c r="K181" t="s">
        <v>151</v>
      </c>
      <c r="L181" t="s">
        <v>151</v>
      </c>
      <c r="M181" t="s">
        <v>151</v>
      </c>
      <c r="N181" s="6" t="str">
        <f t="shared" si="4"/>
        <v>2002F2054-5NS</v>
      </c>
      <c r="O181">
        <f>_xlfn.XLOOKUP(N181,'Demo Split, 1999-2020'!$T$2:$T$498,'Demo Split, 1999-2020'!$J$2:$J$498,,0)</f>
        <v>1</v>
      </c>
      <c r="P181" s="4">
        <f t="shared" si="5"/>
        <v>1.4471780028943559E-3</v>
      </c>
    </row>
    <row r="182" spans="2:16" x14ac:dyDescent="0.35">
      <c r="B182">
        <v>2003</v>
      </c>
      <c r="C182">
        <v>2003</v>
      </c>
      <c r="D182" s="1" t="s">
        <v>57</v>
      </c>
      <c r="E182" s="1" t="s">
        <v>56</v>
      </c>
      <c r="F182" s="1" t="s">
        <v>153</v>
      </c>
      <c r="G182" s="1" t="s">
        <v>152</v>
      </c>
      <c r="H182" s="1" t="s">
        <v>55</v>
      </c>
      <c r="I182" s="1" t="s">
        <v>54</v>
      </c>
      <c r="J182">
        <v>621</v>
      </c>
      <c r="K182" t="s">
        <v>151</v>
      </c>
      <c r="L182" t="s">
        <v>151</v>
      </c>
      <c r="M182" t="s">
        <v>151</v>
      </c>
      <c r="N182" s="6" t="str">
        <f t="shared" si="4"/>
        <v>2003F2054-5NS</v>
      </c>
      <c r="O182">
        <f>_xlfn.XLOOKUP(N182,'Demo Split, 1999-2020'!$T$2:$T$498,'Demo Split, 1999-2020'!$J$2:$J$498,,0)</f>
        <v>2</v>
      </c>
      <c r="P182" s="4">
        <f t="shared" si="5"/>
        <v>3.2206119162640902E-3</v>
      </c>
    </row>
    <row r="183" spans="2:16" x14ac:dyDescent="0.35">
      <c r="B183">
        <v>2004</v>
      </c>
      <c r="C183">
        <v>2004</v>
      </c>
      <c r="D183" s="1" t="s">
        <v>57</v>
      </c>
      <c r="E183" s="1" t="s">
        <v>56</v>
      </c>
      <c r="F183" s="1" t="s">
        <v>153</v>
      </c>
      <c r="G183" s="1" t="s">
        <v>152</v>
      </c>
      <c r="H183" s="1" t="s">
        <v>55</v>
      </c>
      <c r="I183" s="1" t="s">
        <v>54</v>
      </c>
      <c r="J183">
        <v>623</v>
      </c>
      <c r="K183" t="s">
        <v>151</v>
      </c>
      <c r="L183" t="s">
        <v>151</v>
      </c>
      <c r="M183" t="s">
        <v>151</v>
      </c>
      <c r="N183" s="6" t="str">
        <f t="shared" si="4"/>
        <v>2004F2054-5NS</v>
      </c>
      <c r="O183">
        <f>_xlfn.XLOOKUP(N183,'Demo Split, 1999-2020'!$T$2:$T$498,'Demo Split, 1999-2020'!$J$2:$J$498,,0)</f>
        <v>3</v>
      </c>
      <c r="P183" s="4">
        <f t="shared" si="5"/>
        <v>4.815409309791332E-3</v>
      </c>
    </row>
    <row r="184" spans="2:16" x14ac:dyDescent="0.35">
      <c r="B184">
        <v>2005</v>
      </c>
      <c r="C184">
        <v>2005</v>
      </c>
      <c r="D184" s="1" t="s">
        <v>57</v>
      </c>
      <c r="E184" s="1" t="s">
        <v>56</v>
      </c>
      <c r="F184" s="1" t="s">
        <v>153</v>
      </c>
      <c r="G184" s="1" t="s">
        <v>152</v>
      </c>
      <c r="H184" s="1" t="s">
        <v>55</v>
      </c>
      <c r="I184" s="1" t="s">
        <v>54</v>
      </c>
      <c r="J184">
        <v>495</v>
      </c>
      <c r="K184" t="s">
        <v>151</v>
      </c>
      <c r="L184" t="s">
        <v>151</v>
      </c>
      <c r="M184" t="s">
        <v>151</v>
      </c>
      <c r="N184" s="6" t="str">
        <f t="shared" si="4"/>
        <v>2005F2054-5NS</v>
      </c>
      <c r="O184">
        <f>_xlfn.XLOOKUP(N184,'Demo Split, 1999-2020'!$T$2:$T$498,'Demo Split, 1999-2020'!$J$2:$J$498,,0)</f>
        <v>4</v>
      </c>
      <c r="P184" s="4">
        <f t="shared" si="5"/>
        <v>8.0808080808080808E-3</v>
      </c>
    </row>
    <row r="185" spans="2:16" x14ac:dyDescent="0.35">
      <c r="B185">
        <v>2006</v>
      </c>
      <c r="C185">
        <v>2006</v>
      </c>
      <c r="D185" s="1" t="s">
        <v>57</v>
      </c>
      <c r="E185" s="1" t="s">
        <v>56</v>
      </c>
      <c r="F185" s="1" t="s">
        <v>153</v>
      </c>
      <c r="G185" s="1" t="s">
        <v>152</v>
      </c>
      <c r="H185" s="1" t="s">
        <v>55</v>
      </c>
      <c r="I185" s="1" t="s">
        <v>54</v>
      </c>
      <c r="J185">
        <v>501</v>
      </c>
      <c r="K185" t="s">
        <v>151</v>
      </c>
      <c r="L185" t="s">
        <v>151</v>
      </c>
      <c r="M185" t="s">
        <v>151</v>
      </c>
      <c r="N185" s="6" t="str">
        <f t="shared" si="4"/>
        <v>2006F2054-5NS</v>
      </c>
      <c r="O185">
        <f>_xlfn.XLOOKUP(N185,'Demo Split, 1999-2020'!$T$2:$T$498,'Demo Split, 1999-2020'!$J$2:$J$498,,0)</f>
        <v>2</v>
      </c>
      <c r="P185" s="4">
        <f t="shared" si="5"/>
        <v>3.9920159680638719E-3</v>
      </c>
    </row>
    <row r="186" spans="2:16" x14ac:dyDescent="0.35">
      <c r="B186">
        <v>2007</v>
      </c>
      <c r="C186">
        <v>2007</v>
      </c>
      <c r="D186" s="1" t="s">
        <v>57</v>
      </c>
      <c r="E186" s="1" t="s">
        <v>56</v>
      </c>
      <c r="F186" s="1" t="s">
        <v>153</v>
      </c>
      <c r="G186" s="1" t="s">
        <v>152</v>
      </c>
      <c r="H186" s="1" t="s">
        <v>55</v>
      </c>
      <c r="I186" s="1" t="s">
        <v>54</v>
      </c>
      <c r="J186">
        <v>412</v>
      </c>
      <c r="K186" t="s">
        <v>151</v>
      </c>
      <c r="L186" t="s">
        <v>151</v>
      </c>
      <c r="M186" t="s">
        <v>151</v>
      </c>
      <c r="N186" s="6" t="str">
        <f t="shared" si="4"/>
        <v>2007F2054-5NS</v>
      </c>
      <c r="O186" t="e">
        <f>_xlfn.XLOOKUP(N186,'Demo Split, 1999-2020'!$T$2:$T$498,'Demo Split, 1999-2020'!$J$2:$J$498,,0)</f>
        <v>#N/A</v>
      </c>
      <c r="P186" s="4" t="e">
        <f t="shared" si="5"/>
        <v>#N/A</v>
      </c>
    </row>
    <row r="187" spans="2:16" x14ac:dyDescent="0.35">
      <c r="B187">
        <v>2008</v>
      </c>
      <c r="C187">
        <v>2008</v>
      </c>
      <c r="D187" s="1" t="s">
        <v>57</v>
      </c>
      <c r="E187" s="1" t="s">
        <v>56</v>
      </c>
      <c r="F187" s="1" t="s">
        <v>153</v>
      </c>
      <c r="G187" s="1" t="s">
        <v>152</v>
      </c>
      <c r="H187" s="1" t="s">
        <v>55</v>
      </c>
      <c r="I187" s="1" t="s">
        <v>54</v>
      </c>
      <c r="J187">
        <v>612</v>
      </c>
      <c r="K187" t="s">
        <v>151</v>
      </c>
      <c r="L187" t="s">
        <v>151</v>
      </c>
      <c r="M187" t="s">
        <v>151</v>
      </c>
      <c r="N187" s="6" t="str">
        <f t="shared" si="4"/>
        <v>2008F2054-5NS</v>
      </c>
      <c r="O187">
        <f>_xlfn.XLOOKUP(N187,'Demo Split, 1999-2020'!$T$2:$T$498,'Demo Split, 1999-2020'!$J$2:$J$498,,0)</f>
        <v>2</v>
      </c>
      <c r="P187" s="4">
        <f t="shared" si="5"/>
        <v>3.2679738562091504E-3</v>
      </c>
    </row>
    <row r="188" spans="2:16" x14ac:dyDescent="0.35">
      <c r="B188">
        <v>2009</v>
      </c>
      <c r="C188">
        <v>2009</v>
      </c>
      <c r="D188" s="1" t="s">
        <v>57</v>
      </c>
      <c r="E188" s="1" t="s">
        <v>56</v>
      </c>
      <c r="F188" s="1" t="s">
        <v>153</v>
      </c>
      <c r="G188" s="1" t="s">
        <v>152</v>
      </c>
      <c r="H188" s="1" t="s">
        <v>55</v>
      </c>
      <c r="I188" s="1" t="s">
        <v>54</v>
      </c>
      <c r="J188">
        <v>654</v>
      </c>
      <c r="K188" t="s">
        <v>151</v>
      </c>
      <c r="L188" t="s">
        <v>151</v>
      </c>
      <c r="M188" t="s">
        <v>151</v>
      </c>
      <c r="N188" s="6" t="str">
        <f t="shared" si="4"/>
        <v>2009F2054-5NS</v>
      </c>
      <c r="O188">
        <f>_xlfn.XLOOKUP(N188,'Demo Split, 1999-2020'!$T$2:$T$498,'Demo Split, 1999-2020'!$J$2:$J$498,,0)</f>
        <v>4</v>
      </c>
      <c r="P188" s="4">
        <f t="shared" si="5"/>
        <v>6.1162079510703364E-3</v>
      </c>
    </row>
    <row r="189" spans="2:16" x14ac:dyDescent="0.35">
      <c r="B189">
        <v>2010</v>
      </c>
      <c r="C189">
        <v>2010</v>
      </c>
      <c r="D189" s="1" t="s">
        <v>57</v>
      </c>
      <c r="E189" s="1" t="s">
        <v>56</v>
      </c>
      <c r="F189" s="1" t="s">
        <v>153</v>
      </c>
      <c r="G189" s="1" t="s">
        <v>152</v>
      </c>
      <c r="H189" s="1" t="s">
        <v>55</v>
      </c>
      <c r="I189" s="1" t="s">
        <v>54</v>
      </c>
      <c r="J189">
        <v>588</v>
      </c>
      <c r="K189" t="s">
        <v>151</v>
      </c>
      <c r="L189" t="s">
        <v>151</v>
      </c>
      <c r="M189" t="s">
        <v>151</v>
      </c>
      <c r="N189" s="6" t="str">
        <f t="shared" si="4"/>
        <v>2010F2054-5NS</v>
      </c>
      <c r="O189">
        <f>_xlfn.XLOOKUP(N189,'Demo Split, 1999-2020'!$T$2:$T$498,'Demo Split, 1999-2020'!$J$2:$J$498,,0)</f>
        <v>3</v>
      </c>
      <c r="P189" s="4">
        <f t="shared" si="5"/>
        <v>5.1020408163265302E-3</v>
      </c>
    </row>
    <row r="190" spans="2:16" x14ac:dyDescent="0.35">
      <c r="B190">
        <v>2011</v>
      </c>
      <c r="C190">
        <v>2011</v>
      </c>
      <c r="D190" s="1" t="s">
        <v>57</v>
      </c>
      <c r="E190" s="1" t="s">
        <v>56</v>
      </c>
      <c r="F190" s="1" t="s">
        <v>153</v>
      </c>
      <c r="G190" s="1" t="s">
        <v>152</v>
      </c>
      <c r="H190" s="1" t="s">
        <v>55</v>
      </c>
      <c r="I190" s="1" t="s">
        <v>54</v>
      </c>
      <c r="J190">
        <v>549</v>
      </c>
      <c r="K190" t="s">
        <v>151</v>
      </c>
      <c r="L190" t="s">
        <v>151</v>
      </c>
      <c r="M190" t="s">
        <v>151</v>
      </c>
      <c r="N190" s="6" t="str">
        <f t="shared" si="4"/>
        <v>2011F2054-5NS</v>
      </c>
      <c r="O190">
        <f>_xlfn.XLOOKUP(N190,'Demo Split, 1999-2020'!$T$2:$T$498,'Demo Split, 1999-2020'!$J$2:$J$498,,0)</f>
        <v>2</v>
      </c>
      <c r="P190" s="4">
        <f t="shared" si="5"/>
        <v>3.6429872495446266E-3</v>
      </c>
    </row>
    <row r="191" spans="2:16" x14ac:dyDescent="0.35">
      <c r="B191">
        <v>2012</v>
      </c>
      <c r="C191">
        <v>2012</v>
      </c>
      <c r="D191" s="1" t="s">
        <v>57</v>
      </c>
      <c r="E191" s="1" t="s">
        <v>56</v>
      </c>
      <c r="F191" s="1" t="s">
        <v>153</v>
      </c>
      <c r="G191" s="1" t="s">
        <v>152</v>
      </c>
      <c r="H191" s="1" t="s">
        <v>55</v>
      </c>
      <c r="I191" s="1" t="s">
        <v>54</v>
      </c>
      <c r="J191">
        <v>739</v>
      </c>
      <c r="K191" t="s">
        <v>151</v>
      </c>
      <c r="L191" t="s">
        <v>151</v>
      </c>
      <c r="M191" t="s">
        <v>151</v>
      </c>
      <c r="N191" s="6" t="str">
        <f t="shared" si="4"/>
        <v>2012F2054-5NS</v>
      </c>
      <c r="O191">
        <f>_xlfn.XLOOKUP(N191,'Demo Split, 1999-2020'!$T$2:$T$498,'Demo Split, 1999-2020'!$J$2:$J$498,,0)</f>
        <v>3</v>
      </c>
      <c r="P191" s="4">
        <f t="shared" si="5"/>
        <v>4.0595399188092015E-3</v>
      </c>
    </row>
    <row r="192" spans="2:16" x14ac:dyDescent="0.35">
      <c r="B192">
        <v>2013</v>
      </c>
      <c r="C192">
        <v>2013</v>
      </c>
      <c r="D192" s="1" t="s">
        <v>57</v>
      </c>
      <c r="E192" s="1" t="s">
        <v>56</v>
      </c>
      <c r="F192" s="1" t="s">
        <v>153</v>
      </c>
      <c r="G192" s="1" t="s">
        <v>152</v>
      </c>
      <c r="H192" s="1" t="s">
        <v>55</v>
      </c>
      <c r="I192" s="1" t="s">
        <v>54</v>
      </c>
      <c r="J192">
        <v>549</v>
      </c>
      <c r="K192" t="s">
        <v>151</v>
      </c>
      <c r="L192" t="s">
        <v>151</v>
      </c>
      <c r="M192" t="s">
        <v>151</v>
      </c>
      <c r="N192" s="6" t="str">
        <f t="shared" si="4"/>
        <v>2013F2054-5NS</v>
      </c>
      <c r="O192">
        <f>_xlfn.XLOOKUP(N192,'Demo Split, 1999-2020'!$T$2:$T$498,'Demo Split, 1999-2020'!$J$2:$J$498,,0)</f>
        <v>4</v>
      </c>
      <c r="P192" s="4">
        <f t="shared" si="5"/>
        <v>7.2859744990892532E-3</v>
      </c>
    </row>
    <row r="193" spans="2:16" x14ac:dyDescent="0.35">
      <c r="B193">
        <v>2014</v>
      </c>
      <c r="C193">
        <v>2014</v>
      </c>
      <c r="D193" s="1" t="s">
        <v>57</v>
      </c>
      <c r="E193" s="1" t="s">
        <v>56</v>
      </c>
      <c r="F193" s="1" t="s">
        <v>153</v>
      </c>
      <c r="G193" s="1" t="s">
        <v>152</v>
      </c>
      <c r="H193" s="1" t="s">
        <v>55</v>
      </c>
      <c r="I193" s="1" t="s">
        <v>54</v>
      </c>
      <c r="J193">
        <v>682</v>
      </c>
      <c r="K193" t="s">
        <v>151</v>
      </c>
      <c r="L193" t="s">
        <v>151</v>
      </c>
      <c r="M193" t="s">
        <v>151</v>
      </c>
      <c r="N193" s="6" t="str">
        <f t="shared" si="4"/>
        <v>2014F2054-5NS</v>
      </c>
      <c r="O193">
        <f>_xlfn.XLOOKUP(N193,'Demo Split, 1999-2020'!$T$2:$T$498,'Demo Split, 1999-2020'!$J$2:$J$498,,0)</f>
        <v>6</v>
      </c>
      <c r="P193" s="4">
        <f t="shared" si="5"/>
        <v>8.7976539589442824E-3</v>
      </c>
    </row>
    <row r="194" spans="2:16" x14ac:dyDescent="0.35">
      <c r="B194">
        <v>2015</v>
      </c>
      <c r="C194">
        <v>2015</v>
      </c>
      <c r="D194" s="1" t="s">
        <v>57</v>
      </c>
      <c r="E194" s="1" t="s">
        <v>56</v>
      </c>
      <c r="F194" s="1" t="s">
        <v>153</v>
      </c>
      <c r="G194" s="1" t="s">
        <v>152</v>
      </c>
      <c r="H194" s="1" t="s">
        <v>55</v>
      </c>
      <c r="I194" s="1" t="s">
        <v>54</v>
      </c>
      <c r="J194">
        <v>753</v>
      </c>
      <c r="K194" t="s">
        <v>151</v>
      </c>
      <c r="L194" t="s">
        <v>151</v>
      </c>
      <c r="M194" t="s">
        <v>151</v>
      </c>
      <c r="N194" s="6" t="str">
        <f t="shared" si="4"/>
        <v>2015F2054-5NS</v>
      </c>
      <c r="O194">
        <f>_xlfn.XLOOKUP(N194,'Demo Split, 1999-2020'!$T$2:$T$498,'Demo Split, 1999-2020'!$J$2:$J$498,,0)</f>
        <v>3</v>
      </c>
      <c r="P194" s="4">
        <f t="shared" si="5"/>
        <v>3.9840637450199202E-3</v>
      </c>
    </row>
    <row r="195" spans="2:16" x14ac:dyDescent="0.35">
      <c r="B195">
        <v>2016</v>
      </c>
      <c r="C195">
        <v>2016</v>
      </c>
      <c r="D195" s="1" t="s">
        <v>57</v>
      </c>
      <c r="E195" s="1" t="s">
        <v>56</v>
      </c>
      <c r="F195" s="1" t="s">
        <v>153</v>
      </c>
      <c r="G195" s="1" t="s">
        <v>152</v>
      </c>
      <c r="H195" s="1" t="s">
        <v>55</v>
      </c>
      <c r="I195" s="1" t="s">
        <v>54</v>
      </c>
      <c r="J195">
        <v>600</v>
      </c>
      <c r="K195" t="s">
        <v>151</v>
      </c>
      <c r="L195" t="s">
        <v>151</v>
      </c>
      <c r="M195" t="s">
        <v>151</v>
      </c>
      <c r="N195" s="6" t="str">
        <f t="shared" ref="N195:N258" si="6">C195&amp;E195&amp;I195&amp;G195</f>
        <v>2016F2054-5NS</v>
      </c>
      <c r="O195">
        <f>_xlfn.XLOOKUP(N195,'Demo Split, 1999-2020'!$T$2:$T$498,'Demo Split, 1999-2020'!$J$2:$J$498,,0)</f>
        <v>3</v>
      </c>
      <c r="P195" s="4">
        <f t="shared" ref="P195:P258" si="7">O195/J195</f>
        <v>5.0000000000000001E-3</v>
      </c>
    </row>
    <row r="196" spans="2:16" x14ac:dyDescent="0.35">
      <c r="B196">
        <v>2017</v>
      </c>
      <c r="C196">
        <v>2017</v>
      </c>
      <c r="D196" s="1" t="s">
        <v>57</v>
      </c>
      <c r="E196" s="1" t="s">
        <v>56</v>
      </c>
      <c r="F196" s="1" t="s">
        <v>153</v>
      </c>
      <c r="G196" s="1" t="s">
        <v>152</v>
      </c>
      <c r="H196" s="1" t="s">
        <v>55</v>
      </c>
      <c r="I196" s="1" t="s">
        <v>54</v>
      </c>
      <c r="J196">
        <v>600</v>
      </c>
      <c r="K196" t="s">
        <v>151</v>
      </c>
      <c r="L196" t="s">
        <v>151</v>
      </c>
      <c r="M196" t="s">
        <v>151</v>
      </c>
      <c r="N196" s="6" t="str">
        <f t="shared" si="6"/>
        <v>2017F2054-5NS</v>
      </c>
      <c r="O196">
        <f>_xlfn.XLOOKUP(N196,'Demo Split, 1999-2020'!$T$2:$T$498,'Demo Split, 1999-2020'!$J$2:$J$498,,0)</f>
        <v>7</v>
      </c>
      <c r="P196" s="4">
        <f t="shared" si="7"/>
        <v>1.1666666666666667E-2</v>
      </c>
    </row>
    <row r="197" spans="2:16" x14ac:dyDescent="0.35">
      <c r="B197">
        <v>2018</v>
      </c>
      <c r="C197">
        <v>2018</v>
      </c>
      <c r="D197" s="1" t="s">
        <v>57</v>
      </c>
      <c r="E197" s="1" t="s">
        <v>56</v>
      </c>
      <c r="F197" s="1" t="s">
        <v>153</v>
      </c>
      <c r="G197" s="1" t="s">
        <v>152</v>
      </c>
      <c r="H197" s="1" t="s">
        <v>55</v>
      </c>
      <c r="I197" s="1" t="s">
        <v>54</v>
      </c>
      <c r="J197">
        <v>573</v>
      </c>
      <c r="K197" t="s">
        <v>151</v>
      </c>
      <c r="L197" t="s">
        <v>151</v>
      </c>
      <c r="M197" t="s">
        <v>151</v>
      </c>
      <c r="N197" s="6" t="str">
        <f t="shared" si="6"/>
        <v>2018F2054-5NS</v>
      </c>
      <c r="O197">
        <f>_xlfn.XLOOKUP(N197,'Demo Split, 1999-2020'!$T$2:$T$498,'Demo Split, 1999-2020'!$J$2:$J$498,,0)</f>
        <v>5</v>
      </c>
      <c r="P197" s="4">
        <f t="shared" si="7"/>
        <v>8.7260034904013961E-3</v>
      </c>
    </row>
    <row r="198" spans="2:16" x14ac:dyDescent="0.35">
      <c r="B198">
        <v>2019</v>
      </c>
      <c r="C198">
        <v>2019</v>
      </c>
      <c r="D198" s="1" t="s">
        <v>57</v>
      </c>
      <c r="E198" s="1" t="s">
        <v>56</v>
      </c>
      <c r="F198" s="1" t="s">
        <v>153</v>
      </c>
      <c r="G198" s="1" t="s">
        <v>152</v>
      </c>
      <c r="H198" s="1" t="s">
        <v>55</v>
      </c>
      <c r="I198" s="1" t="s">
        <v>54</v>
      </c>
      <c r="J198">
        <v>459</v>
      </c>
      <c r="K198" t="s">
        <v>151</v>
      </c>
      <c r="L198" t="s">
        <v>151</v>
      </c>
      <c r="M198" t="s">
        <v>151</v>
      </c>
      <c r="N198" s="6" t="str">
        <f t="shared" si="6"/>
        <v>2019F2054-5NS</v>
      </c>
      <c r="O198">
        <f>_xlfn.XLOOKUP(N198,'Demo Split, 1999-2020'!$T$2:$T$498,'Demo Split, 1999-2020'!$J$2:$J$498,,0)</f>
        <v>1</v>
      </c>
      <c r="P198" s="4">
        <f t="shared" si="7"/>
        <v>2.1786492374727671E-3</v>
      </c>
    </row>
    <row r="199" spans="2:16" x14ac:dyDescent="0.35">
      <c r="B199">
        <v>2020</v>
      </c>
      <c r="C199">
        <v>2020</v>
      </c>
      <c r="D199" s="1" t="s">
        <v>57</v>
      </c>
      <c r="E199" s="1" t="s">
        <v>56</v>
      </c>
      <c r="F199" s="1" t="s">
        <v>153</v>
      </c>
      <c r="G199" s="1" t="s">
        <v>152</v>
      </c>
      <c r="H199" s="1" t="s">
        <v>55</v>
      </c>
      <c r="I199" s="1" t="s">
        <v>54</v>
      </c>
      <c r="J199">
        <v>657</v>
      </c>
      <c r="K199" t="s">
        <v>151</v>
      </c>
      <c r="L199" t="s">
        <v>151</v>
      </c>
      <c r="M199" t="s">
        <v>151</v>
      </c>
      <c r="N199" s="6" t="str">
        <f t="shared" si="6"/>
        <v>2020F2054-5NS</v>
      </c>
      <c r="O199">
        <f>_xlfn.XLOOKUP(N199,'Demo Split, 1999-2020'!$T$2:$T$498,'Demo Split, 1999-2020'!$J$2:$J$498,,0)</f>
        <v>2</v>
      </c>
      <c r="P199" s="4">
        <f t="shared" si="7"/>
        <v>3.0441400304414001E-3</v>
      </c>
    </row>
    <row r="200" spans="2:16" x14ac:dyDescent="0.35">
      <c r="B200">
        <v>1999</v>
      </c>
      <c r="C200">
        <v>1999</v>
      </c>
      <c r="D200" s="1" t="s">
        <v>57</v>
      </c>
      <c r="E200" s="1" t="s">
        <v>56</v>
      </c>
      <c r="F200" s="1" t="s">
        <v>157</v>
      </c>
      <c r="G200" s="1" t="s">
        <v>156</v>
      </c>
      <c r="H200" s="1" t="s">
        <v>49</v>
      </c>
      <c r="I200" s="1" t="s">
        <v>48</v>
      </c>
      <c r="J200">
        <v>44816</v>
      </c>
      <c r="K200">
        <v>15293332</v>
      </c>
      <c r="L200">
        <v>293</v>
      </c>
      <c r="M200">
        <v>575.29999999999995</v>
      </c>
      <c r="N200" s="6" t="str">
        <f t="shared" si="6"/>
        <v>1999F2106-32135-2</v>
      </c>
      <c r="O200">
        <f>_xlfn.XLOOKUP(N200,'Demo Split, 1999-2020'!$T$2:$T$498,'Demo Split, 1999-2020'!$J$2:$J$498,,0)</f>
        <v>254</v>
      </c>
      <c r="P200" s="4">
        <f t="shared" si="7"/>
        <v>5.6676187076044266E-3</v>
      </c>
    </row>
    <row r="201" spans="2:16" x14ac:dyDescent="0.35">
      <c r="B201">
        <v>2000</v>
      </c>
      <c r="C201">
        <v>2000</v>
      </c>
      <c r="D201" s="1" t="s">
        <v>57</v>
      </c>
      <c r="E201" s="1" t="s">
        <v>56</v>
      </c>
      <c r="F201" s="1" t="s">
        <v>157</v>
      </c>
      <c r="G201" s="1" t="s">
        <v>156</v>
      </c>
      <c r="H201" s="1" t="s">
        <v>49</v>
      </c>
      <c r="I201" s="1" t="s">
        <v>48</v>
      </c>
      <c r="J201">
        <v>46104</v>
      </c>
      <c r="K201">
        <v>15866789</v>
      </c>
      <c r="L201">
        <v>290.60000000000002</v>
      </c>
      <c r="M201">
        <v>567.6</v>
      </c>
      <c r="N201" s="6" t="str">
        <f t="shared" si="6"/>
        <v>2000F2106-32135-2</v>
      </c>
      <c r="O201">
        <f>_xlfn.XLOOKUP(N201,'Demo Split, 1999-2020'!$T$2:$T$498,'Demo Split, 1999-2020'!$J$2:$J$498,,0)</f>
        <v>254</v>
      </c>
      <c r="P201" s="4">
        <f t="shared" si="7"/>
        <v>5.5092833593614436E-3</v>
      </c>
    </row>
    <row r="202" spans="2:16" x14ac:dyDescent="0.35">
      <c r="B202">
        <v>2001</v>
      </c>
      <c r="C202">
        <v>2001</v>
      </c>
      <c r="D202" s="1" t="s">
        <v>57</v>
      </c>
      <c r="E202" s="1" t="s">
        <v>56</v>
      </c>
      <c r="F202" s="1" t="s">
        <v>157</v>
      </c>
      <c r="G202" s="1" t="s">
        <v>156</v>
      </c>
      <c r="H202" s="1" t="s">
        <v>49</v>
      </c>
      <c r="I202" s="1" t="s">
        <v>48</v>
      </c>
      <c r="J202">
        <v>49047</v>
      </c>
      <c r="K202">
        <v>16657670</v>
      </c>
      <c r="L202">
        <v>294.39999999999998</v>
      </c>
      <c r="M202">
        <v>569.70000000000005</v>
      </c>
      <c r="N202" s="6" t="str">
        <f t="shared" si="6"/>
        <v>2001F2106-32135-2</v>
      </c>
      <c r="O202">
        <f>_xlfn.XLOOKUP(N202,'Demo Split, 1999-2020'!$T$2:$T$498,'Demo Split, 1999-2020'!$J$2:$J$498,,0)</f>
        <v>268</v>
      </c>
      <c r="P202" s="4">
        <f t="shared" si="7"/>
        <v>5.4641466348604398E-3</v>
      </c>
    </row>
    <row r="203" spans="2:16" x14ac:dyDescent="0.35">
      <c r="B203">
        <v>2002</v>
      </c>
      <c r="C203">
        <v>2002</v>
      </c>
      <c r="D203" s="1" t="s">
        <v>57</v>
      </c>
      <c r="E203" s="1" t="s">
        <v>56</v>
      </c>
      <c r="F203" s="1" t="s">
        <v>157</v>
      </c>
      <c r="G203" s="1" t="s">
        <v>156</v>
      </c>
      <c r="H203" s="1" t="s">
        <v>49</v>
      </c>
      <c r="I203" s="1" t="s">
        <v>48</v>
      </c>
      <c r="J203">
        <v>50304</v>
      </c>
      <c r="K203">
        <v>17296247</v>
      </c>
      <c r="L203">
        <v>290.8</v>
      </c>
      <c r="M203">
        <v>558.20000000000005</v>
      </c>
      <c r="N203" s="6" t="str">
        <f t="shared" si="6"/>
        <v>2002F2106-32135-2</v>
      </c>
      <c r="O203">
        <f>_xlfn.XLOOKUP(N203,'Demo Split, 1999-2020'!$T$2:$T$498,'Demo Split, 1999-2020'!$J$2:$J$498,,0)</f>
        <v>293</v>
      </c>
      <c r="P203" s="4">
        <f t="shared" si="7"/>
        <v>5.8245865139949105E-3</v>
      </c>
    </row>
    <row r="204" spans="2:16" x14ac:dyDescent="0.35">
      <c r="B204">
        <v>2003</v>
      </c>
      <c r="C204">
        <v>2003</v>
      </c>
      <c r="D204" s="1" t="s">
        <v>57</v>
      </c>
      <c r="E204" s="1" t="s">
        <v>56</v>
      </c>
      <c r="F204" s="1" t="s">
        <v>157</v>
      </c>
      <c r="G204" s="1" t="s">
        <v>156</v>
      </c>
      <c r="H204" s="1" t="s">
        <v>49</v>
      </c>
      <c r="I204" s="1" t="s">
        <v>48</v>
      </c>
      <c r="J204">
        <v>52616</v>
      </c>
      <c r="K204">
        <v>17919929</v>
      </c>
      <c r="L204">
        <v>293.60000000000002</v>
      </c>
      <c r="M204">
        <v>556.29999999999995</v>
      </c>
      <c r="N204" s="6" t="str">
        <f t="shared" si="6"/>
        <v>2003F2106-32135-2</v>
      </c>
      <c r="O204">
        <f>_xlfn.XLOOKUP(N204,'Demo Split, 1999-2020'!$T$2:$T$498,'Demo Split, 1999-2020'!$J$2:$J$498,,0)</f>
        <v>287</v>
      </c>
      <c r="P204" s="4">
        <f t="shared" si="7"/>
        <v>5.4546145659115095E-3</v>
      </c>
    </row>
    <row r="205" spans="2:16" x14ac:dyDescent="0.35">
      <c r="B205">
        <v>2004</v>
      </c>
      <c r="C205">
        <v>2004</v>
      </c>
      <c r="D205" s="1" t="s">
        <v>57</v>
      </c>
      <c r="E205" s="1" t="s">
        <v>56</v>
      </c>
      <c r="F205" s="1" t="s">
        <v>157</v>
      </c>
      <c r="G205" s="1" t="s">
        <v>156</v>
      </c>
      <c r="H205" s="1" t="s">
        <v>49</v>
      </c>
      <c r="I205" s="1" t="s">
        <v>48</v>
      </c>
      <c r="J205">
        <v>52482</v>
      </c>
      <c r="K205">
        <v>18536784</v>
      </c>
      <c r="L205">
        <v>283.10000000000002</v>
      </c>
      <c r="M205">
        <v>530.70000000000005</v>
      </c>
      <c r="N205" s="6" t="str">
        <f t="shared" si="6"/>
        <v>2004F2106-32135-2</v>
      </c>
      <c r="O205">
        <f>_xlfn.XLOOKUP(N205,'Demo Split, 1999-2020'!$T$2:$T$498,'Demo Split, 1999-2020'!$J$2:$J$498,,0)</f>
        <v>358</v>
      </c>
      <c r="P205" s="4">
        <f t="shared" si="7"/>
        <v>6.821386380092222E-3</v>
      </c>
    </row>
    <row r="206" spans="2:16" x14ac:dyDescent="0.35">
      <c r="B206">
        <v>2005</v>
      </c>
      <c r="C206">
        <v>2005</v>
      </c>
      <c r="D206" s="1" t="s">
        <v>57</v>
      </c>
      <c r="E206" s="1" t="s">
        <v>56</v>
      </c>
      <c r="F206" s="1" t="s">
        <v>157</v>
      </c>
      <c r="G206" s="1" t="s">
        <v>156</v>
      </c>
      <c r="H206" s="1" t="s">
        <v>49</v>
      </c>
      <c r="I206" s="1" t="s">
        <v>48</v>
      </c>
      <c r="J206">
        <v>55786</v>
      </c>
      <c r="K206">
        <v>19175234</v>
      </c>
      <c r="L206">
        <v>290.89999999999998</v>
      </c>
      <c r="M206">
        <v>535.70000000000005</v>
      </c>
      <c r="N206" s="6" t="str">
        <f t="shared" si="6"/>
        <v>2005F2106-32135-2</v>
      </c>
      <c r="O206">
        <f>_xlfn.XLOOKUP(N206,'Demo Split, 1999-2020'!$T$2:$T$498,'Demo Split, 1999-2020'!$J$2:$J$498,,0)</f>
        <v>334</v>
      </c>
      <c r="P206" s="4">
        <f t="shared" si="7"/>
        <v>5.9871652385903272E-3</v>
      </c>
    </row>
    <row r="207" spans="2:16" x14ac:dyDescent="0.35">
      <c r="B207">
        <v>2006</v>
      </c>
      <c r="C207">
        <v>2006</v>
      </c>
      <c r="D207" s="1" t="s">
        <v>57</v>
      </c>
      <c r="E207" s="1" t="s">
        <v>56</v>
      </c>
      <c r="F207" s="1" t="s">
        <v>157</v>
      </c>
      <c r="G207" s="1" t="s">
        <v>156</v>
      </c>
      <c r="H207" s="1" t="s">
        <v>49</v>
      </c>
      <c r="I207" s="1" t="s">
        <v>48</v>
      </c>
      <c r="J207">
        <v>57182</v>
      </c>
      <c r="K207">
        <v>19839708</v>
      </c>
      <c r="L207">
        <v>288.2</v>
      </c>
      <c r="M207">
        <v>522.6</v>
      </c>
      <c r="N207" s="6" t="str">
        <f t="shared" si="6"/>
        <v>2006F2106-32135-2</v>
      </c>
      <c r="O207">
        <f>_xlfn.XLOOKUP(N207,'Demo Split, 1999-2020'!$T$2:$T$498,'Demo Split, 1999-2020'!$J$2:$J$498,,0)</f>
        <v>356</v>
      </c>
      <c r="P207" s="4">
        <f t="shared" si="7"/>
        <v>6.2257353712706796E-3</v>
      </c>
    </row>
    <row r="208" spans="2:16" x14ac:dyDescent="0.35">
      <c r="B208">
        <v>2007</v>
      </c>
      <c r="C208">
        <v>2007</v>
      </c>
      <c r="D208" s="1" t="s">
        <v>57</v>
      </c>
      <c r="E208" s="1" t="s">
        <v>56</v>
      </c>
      <c r="F208" s="1" t="s">
        <v>157</v>
      </c>
      <c r="G208" s="1" t="s">
        <v>156</v>
      </c>
      <c r="H208" s="1" t="s">
        <v>49</v>
      </c>
      <c r="I208" s="1" t="s">
        <v>48</v>
      </c>
      <c r="J208">
        <v>58252</v>
      </c>
      <c r="K208">
        <v>20506942</v>
      </c>
      <c r="L208">
        <v>284.10000000000002</v>
      </c>
      <c r="M208">
        <v>507.4</v>
      </c>
      <c r="N208" s="6" t="str">
        <f t="shared" si="6"/>
        <v>2007F2106-32135-2</v>
      </c>
      <c r="O208">
        <f>_xlfn.XLOOKUP(N208,'Demo Split, 1999-2020'!$T$2:$T$498,'Demo Split, 1999-2020'!$J$2:$J$498,,0)</f>
        <v>374</v>
      </c>
      <c r="P208" s="4">
        <f t="shared" si="7"/>
        <v>6.4203804161230517E-3</v>
      </c>
    </row>
    <row r="209" spans="2:16" x14ac:dyDescent="0.35">
      <c r="B209">
        <v>2008</v>
      </c>
      <c r="C209">
        <v>2008</v>
      </c>
      <c r="D209" s="1" t="s">
        <v>57</v>
      </c>
      <c r="E209" s="1" t="s">
        <v>56</v>
      </c>
      <c r="F209" s="1" t="s">
        <v>157</v>
      </c>
      <c r="G209" s="1" t="s">
        <v>156</v>
      </c>
      <c r="H209" s="1" t="s">
        <v>49</v>
      </c>
      <c r="I209" s="1" t="s">
        <v>48</v>
      </c>
      <c r="J209">
        <v>60804</v>
      </c>
      <c r="K209">
        <v>21171230</v>
      </c>
      <c r="L209">
        <v>287.2</v>
      </c>
      <c r="M209">
        <v>509</v>
      </c>
      <c r="N209" s="6" t="str">
        <f t="shared" si="6"/>
        <v>2008F2106-32135-2</v>
      </c>
      <c r="O209">
        <f>_xlfn.XLOOKUP(N209,'Demo Split, 1999-2020'!$T$2:$T$498,'Demo Split, 1999-2020'!$J$2:$J$498,,0)</f>
        <v>376</v>
      </c>
      <c r="P209" s="4">
        <f t="shared" si="7"/>
        <v>6.183803697125189E-3</v>
      </c>
    </row>
    <row r="210" spans="2:16" x14ac:dyDescent="0.35">
      <c r="B210">
        <v>2009</v>
      </c>
      <c r="C210">
        <v>2009</v>
      </c>
      <c r="D210" s="1" t="s">
        <v>57</v>
      </c>
      <c r="E210" s="1" t="s">
        <v>56</v>
      </c>
      <c r="F210" s="1" t="s">
        <v>157</v>
      </c>
      <c r="G210" s="1" t="s">
        <v>156</v>
      </c>
      <c r="H210" s="1" t="s">
        <v>49</v>
      </c>
      <c r="I210" s="1" t="s">
        <v>48</v>
      </c>
      <c r="J210">
        <v>61780</v>
      </c>
      <c r="K210">
        <v>21805985</v>
      </c>
      <c r="L210">
        <v>283.3</v>
      </c>
      <c r="M210">
        <v>490.3</v>
      </c>
      <c r="N210" s="6" t="str">
        <f t="shared" si="6"/>
        <v>2009F2106-32135-2</v>
      </c>
      <c r="O210">
        <f>_xlfn.XLOOKUP(N210,'Demo Split, 1999-2020'!$T$2:$T$498,'Demo Split, 1999-2020'!$J$2:$J$498,,0)</f>
        <v>415</v>
      </c>
      <c r="P210" s="4">
        <f t="shared" si="7"/>
        <v>6.7173842667529945E-3</v>
      </c>
    </row>
    <row r="211" spans="2:16" x14ac:dyDescent="0.35">
      <c r="B211">
        <v>2010</v>
      </c>
      <c r="C211">
        <v>2010</v>
      </c>
      <c r="D211" s="1" t="s">
        <v>57</v>
      </c>
      <c r="E211" s="1" t="s">
        <v>56</v>
      </c>
      <c r="F211" s="1" t="s">
        <v>157</v>
      </c>
      <c r="G211" s="1" t="s">
        <v>156</v>
      </c>
      <c r="H211" s="1" t="s">
        <v>49</v>
      </c>
      <c r="I211" s="1" t="s">
        <v>48</v>
      </c>
      <c r="J211">
        <v>63236</v>
      </c>
      <c r="K211">
        <v>22278921</v>
      </c>
      <c r="L211">
        <v>283.8</v>
      </c>
      <c r="M211">
        <v>488.3</v>
      </c>
      <c r="N211" s="6" t="str">
        <f t="shared" si="6"/>
        <v>2010F2106-32135-2</v>
      </c>
      <c r="O211">
        <f>_xlfn.XLOOKUP(N211,'Demo Split, 1999-2020'!$T$2:$T$498,'Demo Split, 1999-2020'!$J$2:$J$498,,0)</f>
        <v>474</v>
      </c>
      <c r="P211" s="4">
        <f t="shared" si="7"/>
        <v>7.4957302802201274E-3</v>
      </c>
    </row>
    <row r="212" spans="2:16" x14ac:dyDescent="0.35">
      <c r="B212">
        <v>2011</v>
      </c>
      <c r="C212">
        <v>2011</v>
      </c>
      <c r="D212" s="1" t="s">
        <v>57</v>
      </c>
      <c r="E212" s="1" t="s">
        <v>56</v>
      </c>
      <c r="F212" s="1" t="s">
        <v>157</v>
      </c>
      <c r="G212" s="1" t="s">
        <v>156</v>
      </c>
      <c r="H212" s="1" t="s">
        <v>49</v>
      </c>
      <c r="I212" s="1" t="s">
        <v>48</v>
      </c>
      <c r="J212">
        <v>66177</v>
      </c>
      <c r="K212">
        <v>22929785</v>
      </c>
      <c r="L212">
        <v>288.60000000000002</v>
      </c>
      <c r="M212">
        <v>479.6</v>
      </c>
      <c r="N212" s="6" t="str">
        <f t="shared" si="6"/>
        <v>2011F2106-32135-2</v>
      </c>
      <c r="O212">
        <f>_xlfn.XLOOKUP(N212,'Demo Split, 1999-2020'!$T$2:$T$498,'Demo Split, 1999-2020'!$J$2:$J$498,,0)</f>
        <v>477</v>
      </c>
      <c r="P212" s="4">
        <f t="shared" si="7"/>
        <v>7.2079423364613086E-3</v>
      </c>
    </row>
    <row r="213" spans="2:16" x14ac:dyDescent="0.35">
      <c r="B213">
        <v>2012</v>
      </c>
      <c r="C213">
        <v>2012</v>
      </c>
      <c r="D213" s="1" t="s">
        <v>57</v>
      </c>
      <c r="E213" s="1" t="s">
        <v>56</v>
      </c>
      <c r="F213" s="1" t="s">
        <v>157</v>
      </c>
      <c r="G213" s="1" t="s">
        <v>156</v>
      </c>
      <c r="H213" s="1" t="s">
        <v>49</v>
      </c>
      <c r="I213" s="1" t="s">
        <v>48</v>
      </c>
      <c r="J213">
        <v>69391</v>
      </c>
      <c r="K213">
        <v>23361732</v>
      </c>
      <c r="L213">
        <v>297</v>
      </c>
      <c r="M213">
        <v>477.5</v>
      </c>
      <c r="N213" s="6" t="str">
        <f t="shared" si="6"/>
        <v>2012F2106-32135-2</v>
      </c>
      <c r="O213">
        <f>_xlfn.XLOOKUP(N213,'Demo Split, 1999-2020'!$T$2:$T$498,'Demo Split, 1999-2020'!$J$2:$J$498,,0)</f>
        <v>525</v>
      </c>
      <c r="P213" s="4">
        <f t="shared" si="7"/>
        <v>7.5658226571169171E-3</v>
      </c>
    </row>
    <row r="214" spans="2:16" x14ac:dyDescent="0.35">
      <c r="B214">
        <v>2013</v>
      </c>
      <c r="C214">
        <v>2013</v>
      </c>
      <c r="D214" s="1" t="s">
        <v>57</v>
      </c>
      <c r="E214" s="1" t="s">
        <v>56</v>
      </c>
      <c r="F214" s="1" t="s">
        <v>157</v>
      </c>
      <c r="G214" s="1" t="s">
        <v>156</v>
      </c>
      <c r="H214" s="1" t="s">
        <v>49</v>
      </c>
      <c r="I214" s="1" t="s">
        <v>48</v>
      </c>
      <c r="J214">
        <v>72502</v>
      </c>
      <c r="K214">
        <v>23803630</v>
      </c>
      <c r="L214">
        <v>304.60000000000002</v>
      </c>
      <c r="M214">
        <v>474</v>
      </c>
      <c r="N214" s="6" t="str">
        <f t="shared" si="6"/>
        <v>2013F2106-32135-2</v>
      </c>
      <c r="O214">
        <f>_xlfn.XLOOKUP(N214,'Demo Split, 1999-2020'!$T$2:$T$498,'Demo Split, 1999-2020'!$J$2:$J$498,,0)</f>
        <v>552</v>
      </c>
      <c r="P214" s="4">
        <f t="shared" si="7"/>
        <v>7.6135830735703843E-3</v>
      </c>
    </row>
    <row r="215" spans="2:16" x14ac:dyDescent="0.35">
      <c r="B215">
        <v>2014</v>
      </c>
      <c r="C215">
        <v>2014</v>
      </c>
      <c r="D215" s="1" t="s">
        <v>57</v>
      </c>
      <c r="E215" s="1" t="s">
        <v>56</v>
      </c>
      <c r="F215" s="1" t="s">
        <v>157</v>
      </c>
      <c r="G215" s="1" t="s">
        <v>156</v>
      </c>
      <c r="H215" s="1" t="s">
        <v>49</v>
      </c>
      <c r="I215" s="1" t="s">
        <v>48</v>
      </c>
      <c r="J215">
        <v>74631</v>
      </c>
      <c r="K215">
        <v>24481252</v>
      </c>
      <c r="L215">
        <v>304.8</v>
      </c>
      <c r="M215">
        <v>460</v>
      </c>
      <c r="N215" s="6" t="str">
        <f t="shared" si="6"/>
        <v>2014F2106-32135-2</v>
      </c>
      <c r="O215">
        <f>_xlfn.XLOOKUP(N215,'Demo Split, 1999-2020'!$T$2:$T$498,'Demo Split, 1999-2020'!$J$2:$J$498,,0)</f>
        <v>635</v>
      </c>
      <c r="P215" s="4">
        <f t="shared" si="7"/>
        <v>8.5085286275140351E-3</v>
      </c>
    </row>
    <row r="216" spans="2:16" x14ac:dyDescent="0.35">
      <c r="B216">
        <v>2015</v>
      </c>
      <c r="C216">
        <v>2015</v>
      </c>
      <c r="D216" s="1" t="s">
        <v>57</v>
      </c>
      <c r="E216" s="1" t="s">
        <v>56</v>
      </c>
      <c r="F216" s="1" t="s">
        <v>157</v>
      </c>
      <c r="G216" s="1" t="s">
        <v>156</v>
      </c>
      <c r="H216" s="1" t="s">
        <v>49</v>
      </c>
      <c r="I216" s="1" t="s">
        <v>48</v>
      </c>
      <c r="J216">
        <v>79200</v>
      </c>
      <c r="K216">
        <v>25024970</v>
      </c>
      <c r="L216">
        <v>316.5</v>
      </c>
      <c r="M216">
        <v>463.4</v>
      </c>
      <c r="N216" s="6" t="str">
        <f t="shared" si="6"/>
        <v>2015F2106-32135-2</v>
      </c>
      <c r="O216">
        <f>_xlfn.XLOOKUP(N216,'Demo Split, 1999-2020'!$T$2:$T$498,'Demo Split, 1999-2020'!$J$2:$J$498,,0)</f>
        <v>681</v>
      </c>
      <c r="P216" s="4">
        <f t="shared" si="7"/>
        <v>8.5984848484848483E-3</v>
      </c>
    </row>
    <row r="217" spans="2:16" x14ac:dyDescent="0.35">
      <c r="B217">
        <v>2016</v>
      </c>
      <c r="C217">
        <v>2016</v>
      </c>
      <c r="D217" s="1" t="s">
        <v>57</v>
      </c>
      <c r="E217" s="1" t="s">
        <v>56</v>
      </c>
      <c r="F217" s="1" t="s">
        <v>157</v>
      </c>
      <c r="G217" s="1" t="s">
        <v>156</v>
      </c>
      <c r="H217" s="1" t="s">
        <v>49</v>
      </c>
      <c r="I217" s="1" t="s">
        <v>48</v>
      </c>
      <c r="J217">
        <v>82328</v>
      </c>
      <c r="K217">
        <v>25423468</v>
      </c>
      <c r="L217">
        <v>323.8</v>
      </c>
      <c r="M217">
        <v>460.7</v>
      </c>
      <c r="N217" s="6" t="str">
        <f t="shared" si="6"/>
        <v>2016F2106-32135-2</v>
      </c>
      <c r="O217">
        <f>_xlfn.XLOOKUP(N217,'Demo Split, 1999-2020'!$T$2:$T$498,'Demo Split, 1999-2020'!$J$2:$J$498,,0)</f>
        <v>688</v>
      </c>
      <c r="P217" s="4">
        <f t="shared" si="7"/>
        <v>8.3568166358954418E-3</v>
      </c>
    </row>
    <row r="218" spans="2:16" x14ac:dyDescent="0.35">
      <c r="B218">
        <v>2017</v>
      </c>
      <c r="C218">
        <v>2017</v>
      </c>
      <c r="D218" s="1" t="s">
        <v>57</v>
      </c>
      <c r="E218" s="1" t="s">
        <v>56</v>
      </c>
      <c r="F218" s="1" t="s">
        <v>157</v>
      </c>
      <c r="G218" s="1" t="s">
        <v>156</v>
      </c>
      <c r="H218" s="1" t="s">
        <v>49</v>
      </c>
      <c r="I218" s="1" t="s">
        <v>48</v>
      </c>
      <c r="J218">
        <v>86233</v>
      </c>
      <c r="K218">
        <v>26056233</v>
      </c>
      <c r="L218">
        <v>330.9</v>
      </c>
      <c r="M218">
        <v>458.9</v>
      </c>
      <c r="N218" s="6" t="str">
        <f t="shared" si="6"/>
        <v>2017F2106-32135-2</v>
      </c>
      <c r="O218">
        <f>_xlfn.XLOOKUP(N218,'Demo Split, 1999-2020'!$T$2:$T$498,'Demo Split, 1999-2020'!$J$2:$J$498,,0)</f>
        <v>727</v>
      </c>
      <c r="P218" s="4">
        <f t="shared" si="7"/>
        <v>8.4306472000278323E-3</v>
      </c>
    </row>
    <row r="219" spans="2:16" x14ac:dyDescent="0.35">
      <c r="B219">
        <v>2018</v>
      </c>
      <c r="C219">
        <v>2018</v>
      </c>
      <c r="D219" s="1" t="s">
        <v>57</v>
      </c>
      <c r="E219" s="1" t="s">
        <v>56</v>
      </c>
      <c r="F219" s="1" t="s">
        <v>157</v>
      </c>
      <c r="G219" s="1" t="s">
        <v>156</v>
      </c>
      <c r="H219" s="1" t="s">
        <v>49</v>
      </c>
      <c r="I219" s="1" t="s">
        <v>48</v>
      </c>
      <c r="J219">
        <v>88865</v>
      </c>
      <c r="K219">
        <v>26465006</v>
      </c>
      <c r="L219">
        <v>335.8</v>
      </c>
      <c r="M219">
        <v>455.1</v>
      </c>
      <c r="N219" s="6" t="str">
        <f t="shared" si="6"/>
        <v>2018F2106-32135-2</v>
      </c>
      <c r="O219">
        <f>_xlfn.XLOOKUP(N219,'Demo Split, 1999-2020'!$T$2:$T$498,'Demo Split, 1999-2020'!$J$2:$J$498,,0)</f>
        <v>803</v>
      </c>
      <c r="P219" s="4">
        <f t="shared" si="7"/>
        <v>9.0361784729646091E-3</v>
      </c>
    </row>
    <row r="220" spans="2:16" x14ac:dyDescent="0.35">
      <c r="B220">
        <v>2019</v>
      </c>
      <c r="C220">
        <v>2019</v>
      </c>
      <c r="D220" s="1" t="s">
        <v>57</v>
      </c>
      <c r="E220" s="1" t="s">
        <v>56</v>
      </c>
      <c r="F220" s="1" t="s">
        <v>157</v>
      </c>
      <c r="G220" s="1" t="s">
        <v>156</v>
      </c>
      <c r="H220" s="1" t="s">
        <v>49</v>
      </c>
      <c r="I220" s="1" t="s">
        <v>48</v>
      </c>
      <c r="J220">
        <v>91721</v>
      </c>
      <c r="K220">
        <v>26797742</v>
      </c>
      <c r="L220">
        <v>342.3</v>
      </c>
      <c r="M220">
        <v>454.1</v>
      </c>
      <c r="N220" s="6" t="str">
        <f t="shared" si="6"/>
        <v>2019F2106-32135-2</v>
      </c>
      <c r="O220">
        <f>_xlfn.XLOOKUP(N220,'Demo Split, 1999-2020'!$T$2:$T$498,'Demo Split, 1999-2020'!$J$2:$J$498,,0)</f>
        <v>845</v>
      </c>
      <c r="P220" s="4">
        <f t="shared" si="7"/>
        <v>9.2127211870782037E-3</v>
      </c>
    </row>
    <row r="221" spans="2:16" x14ac:dyDescent="0.35">
      <c r="B221">
        <v>2020</v>
      </c>
      <c r="C221">
        <v>2020</v>
      </c>
      <c r="D221" s="1" t="s">
        <v>57</v>
      </c>
      <c r="E221" s="1" t="s">
        <v>56</v>
      </c>
      <c r="F221" s="1" t="s">
        <v>157</v>
      </c>
      <c r="G221" s="1" t="s">
        <v>156</v>
      </c>
      <c r="H221" s="1" t="s">
        <v>49</v>
      </c>
      <c r="I221" s="1" t="s">
        <v>48</v>
      </c>
      <c r="J221">
        <v>126212</v>
      </c>
      <c r="K221">
        <v>26996305</v>
      </c>
      <c r="L221">
        <v>467.5</v>
      </c>
      <c r="M221">
        <v>602.9</v>
      </c>
      <c r="N221" s="6" t="str">
        <f t="shared" si="6"/>
        <v>2020F2106-32135-2</v>
      </c>
      <c r="O221">
        <f>_xlfn.XLOOKUP(N221,'Demo Split, 1999-2020'!$T$2:$T$498,'Demo Split, 1999-2020'!$J$2:$J$498,,0)</f>
        <v>816</v>
      </c>
      <c r="P221" s="4">
        <f t="shared" si="7"/>
        <v>6.4653123316324914E-3</v>
      </c>
    </row>
    <row r="222" spans="2:16" x14ac:dyDescent="0.35">
      <c r="B222">
        <v>1999</v>
      </c>
      <c r="C222">
        <v>1999</v>
      </c>
      <c r="D222" s="1" t="s">
        <v>57</v>
      </c>
      <c r="E222" s="1" t="s">
        <v>56</v>
      </c>
      <c r="F222" s="1" t="s">
        <v>155</v>
      </c>
      <c r="G222" s="1" t="s">
        <v>154</v>
      </c>
      <c r="H222" s="1" t="s">
        <v>49</v>
      </c>
      <c r="I222" s="1" t="s">
        <v>48</v>
      </c>
      <c r="J222">
        <v>1008284</v>
      </c>
      <c r="K222">
        <v>100698584</v>
      </c>
      <c r="L222">
        <v>1001.3</v>
      </c>
      <c r="M222">
        <v>722.3</v>
      </c>
      <c r="N222" s="6" t="str">
        <f t="shared" si="6"/>
        <v>1999F2106-32186-2</v>
      </c>
      <c r="O222">
        <f>_xlfn.XLOOKUP(N222,'Demo Split, 1999-2020'!$T$2:$T$498,'Demo Split, 1999-2020'!$J$2:$J$498,,0)</f>
        <v>4914</v>
      </c>
      <c r="P222" s="4">
        <f t="shared" si="7"/>
        <v>4.8736268749677673E-3</v>
      </c>
    </row>
    <row r="223" spans="2:16" x14ac:dyDescent="0.35">
      <c r="B223">
        <v>2000</v>
      </c>
      <c r="C223">
        <v>2000</v>
      </c>
      <c r="D223" s="1" t="s">
        <v>57</v>
      </c>
      <c r="E223" s="1" t="s">
        <v>56</v>
      </c>
      <c r="F223" s="1" t="s">
        <v>155</v>
      </c>
      <c r="G223" s="1" t="s">
        <v>154</v>
      </c>
      <c r="H223" s="1" t="s">
        <v>49</v>
      </c>
      <c r="I223" s="1" t="s">
        <v>48</v>
      </c>
      <c r="J223">
        <v>1015138</v>
      </c>
      <c r="K223">
        <v>100773935</v>
      </c>
      <c r="L223">
        <v>1007.3</v>
      </c>
      <c r="M223">
        <v>721.5</v>
      </c>
      <c r="N223" s="6" t="str">
        <f t="shared" si="6"/>
        <v>2000F2106-32186-2</v>
      </c>
      <c r="O223">
        <f>_xlfn.XLOOKUP(N223,'Demo Split, 1999-2020'!$T$2:$T$498,'Demo Split, 1999-2020'!$J$2:$J$498,,0)</f>
        <v>4905</v>
      </c>
      <c r="P223" s="4">
        <f t="shared" si="7"/>
        <v>4.8318553733581052E-3</v>
      </c>
    </row>
    <row r="224" spans="2:16" x14ac:dyDescent="0.35">
      <c r="B224">
        <v>2001</v>
      </c>
      <c r="C224">
        <v>2001</v>
      </c>
      <c r="D224" s="1" t="s">
        <v>57</v>
      </c>
      <c r="E224" s="1" t="s">
        <v>56</v>
      </c>
      <c r="F224" s="1" t="s">
        <v>155</v>
      </c>
      <c r="G224" s="1" t="s">
        <v>154</v>
      </c>
      <c r="H224" s="1" t="s">
        <v>49</v>
      </c>
      <c r="I224" s="1" t="s">
        <v>48</v>
      </c>
      <c r="J224">
        <v>1016843</v>
      </c>
      <c r="K224">
        <v>100952397</v>
      </c>
      <c r="L224">
        <v>1007.2</v>
      </c>
      <c r="M224">
        <v>717.3</v>
      </c>
      <c r="N224" s="6" t="str">
        <f t="shared" si="6"/>
        <v>2001F2106-32186-2</v>
      </c>
      <c r="O224">
        <f>_xlfn.XLOOKUP(N224,'Demo Split, 1999-2020'!$T$2:$T$498,'Demo Split, 1999-2020'!$J$2:$J$498,,0)</f>
        <v>5103</v>
      </c>
      <c r="P224" s="4">
        <f t="shared" si="7"/>
        <v>5.0184738450281905E-3</v>
      </c>
    </row>
    <row r="225" spans="2:16" x14ac:dyDescent="0.35">
      <c r="B225">
        <v>2002</v>
      </c>
      <c r="C225">
        <v>2002</v>
      </c>
      <c r="D225" s="1" t="s">
        <v>57</v>
      </c>
      <c r="E225" s="1" t="s">
        <v>56</v>
      </c>
      <c r="F225" s="1" t="s">
        <v>155</v>
      </c>
      <c r="G225" s="1" t="s">
        <v>154</v>
      </c>
      <c r="H225" s="1" t="s">
        <v>49</v>
      </c>
      <c r="I225" s="1" t="s">
        <v>48</v>
      </c>
      <c r="J225">
        <v>1024328</v>
      </c>
      <c r="K225">
        <v>101042357</v>
      </c>
      <c r="L225">
        <v>1013.8</v>
      </c>
      <c r="M225">
        <v>717.1</v>
      </c>
      <c r="N225" s="6" t="str">
        <f t="shared" si="6"/>
        <v>2002F2106-32186-2</v>
      </c>
      <c r="O225">
        <f>_xlfn.XLOOKUP(N225,'Demo Split, 1999-2020'!$T$2:$T$498,'Demo Split, 1999-2020'!$J$2:$J$498,,0)</f>
        <v>5368</v>
      </c>
      <c r="P225" s="4">
        <f t="shared" si="7"/>
        <v>5.2405088994931315E-3</v>
      </c>
    </row>
    <row r="226" spans="2:16" x14ac:dyDescent="0.35">
      <c r="B226">
        <v>2003</v>
      </c>
      <c r="C226">
        <v>2003</v>
      </c>
      <c r="D226" s="1" t="s">
        <v>57</v>
      </c>
      <c r="E226" s="1" t="s">
        <v>56</v>
      </c>
      <c r="F226" s="1" t="s">
        <v>155</v>
      </c>
      <c r="G226" s="1" t="s">
        <v>154</v>
      </c>
      <c r="H226" s="1" t="s">
        <v>49</v>
      </c>
      <c r="I226" s="1" t="s">
        <v>48</v>
      </c>
      <c r="J226">
        <v>1023271</v>
      </c>
      <c r="K226">
        <v>101129692</v>
      </c>
      <c r="L226">
        <v>1011.8</v>
      </c>
      <c r="M226">
        <v>709.8</v>
      </c>
      <c r="N226" s="6" t="str">
        <f t="shared" si="6"/>
        <v>2003F2106-32186-2</v>
      </c>
      <c r="O226">
        <f>_xlfn.XLOOKUP(N226,'Demo Split, 1999-2020'!$T$2:$T$498,'Demo Split, 1999-2020'!$J$2:$J$498,,0)</f>
        <v>5349</v>
      </c>
      <c r="P226" s="4">
        <f t="shared" si="7"/>
        <v>5.2273542394927642E-3</v>
      </c>
    </row>
    <row r="227" spans="2:16" x14ac:dyDescent="0.35">
      <c r="B227">
        <v>2004</v>
      </c>
      <c r="C227">
        <v>2004</v>
      </c>
      <c r="D227" s="1" t="s">
        <v>57</v>
      </c>
      <c r="E227" s="1" t="s">
        <v>56</v>
      </c>
      <c r="F227" s="1" t="s">
        <v>155</v>
      </c>
      <c r="G227" s="1" t="s">
        <v>154</v>
      </c>
      <c r="H227" s="1" t="s">
        <v>49</v>
      </c>
      <c r="I227" s="1" t="s">
        <v>48</v>
      </c>
      <c r="J227">
        <v>995239</v>
      </c>
      <c r="K227">
        <v>101220900</v>
      </c>
      <c r="L227">
        <v>983.2</v>
      </c>
      <c r="M227">
        <v>687.2</v>
      </c>
      <c r="N227" s="6" t="str">
        <f t="shared" si="6"/>
        <v>2004F2106-32186-2</v>
      </c>
      <c r="O227">
        <f>_xlfn.XLOOKUP(N227,'Demo Split, 1999-2020'!$T$2:$T$498,'Demo Split, 1999-2020'!$J$2:$J$498,,0)</f>
        <v>5787</v>
      </c>
      <c r="P227" s="4">
        <f t="shared" si="7"/>
        <v>5.8146837091392119E-3</v>
      </c>
    </row>
    <row r="228" spans="2:16" x14ac:dyDescent="0.35">
      <c r="B228">
        <v>2005</v>
      </c>
      <c r="C228">
        <v>2005</v>
      </c>
      <c r="D228" s="1" t="s">
        <v>57</v>
      </c>
      <c r="E228" s="1" t="s">
        <v>56</v>
      </c>
      <c r="F228" s="1" t="s">
        <v>155</v>
      </c>
      <c r="G228" s="1" t="s">
        <v>154</v>
      </c>
      <c r="H228" s="1" t="s">
        <v>49</v>
      </c>
      <c r="I228" s="1" t="s">
        <v>48</v>
      </c>
      <c r="J228">
        <v>1012740</v>
      </c>
      <c r="K228">
        <v>101304484</v>
      </c>
      <c r="L228">
        <v>999.7</v>
      </c>
      <c r="M228">
        <v>690.7</v>
      </c>
      <c r="N228" s="6" t="str">
        <f t="shared" si="6"/>
        <v>2005F2106-32186-2</v>
      </c>
      <c r="O228">
        <f>_xlfn.XLOOKUP(N228,'Demo Split, 1999-2020'!$T$2:$T$498,'Demo Split, 1999-2020'!$J$2:$J$498,,0)</f>
        <v>5700</v>
      </c>
      <c r="P228" s="4">
        <f t="shared" si="7"/>
        <v>5.6282955151371527E-3</v>
      </c>
    </row>
    <row r="229" spans="2:16" x14ac:dyDescent="0.35">
      <c r="B229">
        <v>2006</v>
      </c>
      <c r="C229">
        <v>2006</v>
      </c>
      <c r="D229" s="1" t="s">
        <v>57</v>
      </c>
      <c r="E229" s="1" t="s">
        <v>56</v>
      </c>
      <c r="F229" s="1" t="s">
        <v>155</v>
      </c>
      <c r="G229" s="1" t="s">
        <v>154</v>
      </c>
      <c r="H229" s="1" t="s">
        <v>49</v>
      </c>
      <c r="I229" s="1" t="s">
        <v>48</v>
      </c>
      <c r="J229">
        <v>996651</v>
      </c>
      <c r="K229">
        <v>101410496</v>
      </c>
      <c r="L229">
        <v>982.8</v>
      </c>
      <c r="M229">
        <v>672.4</v>
      </c>
      <c r="N229" s="6" t="str">
        <f t="shared" si="6"/>
        <v>2006F2106-32186-2</v>
      </c>
      <c r="O229">
        <f>_xlfn.XLOOKUP(N229,'Demo Split, 1999-2020'!$T$2:$T$498,'Demo Split, 1999-2020'!$J$2:$J$498,,0)</f>
        <v>6000</v>
      </c>
      <c r="P229" s="4">
        <f t="shared" si="7"/>
        <v>6.0201615209336066E-3</v>
      </c>
    </row>
    <row r="230" spans="2:16" x14ac:dyDescent="0.35">
      <c r="B230">
        <v>2007</v>
      </c>
      <c r="C230">
        <v>2007</v>
      </c>
      <c r="D230" s="1" t="s">
        <v>57</v>
      </c>
      <c r="E230" s="1" t="s">
        <v>56</v>
      </c>
      <c r="F230" s="1" t="s">
        <v>155</v>
      </c>
      <c r="G230" s="1" t="s">
        <v>154</v>
      </c>
      <c r="H230" s="1" t="s">
        <v>49</v>
      </c>
      <c r="I230" s="1" t="s">
        <v>48</v>
      </c>
      <c r="J230">
        <v>990944</v>
      </c>
      <c r="K230">
        <v>101520150</v>
      </c>
      <c r="L230">
        <v>976.1</v>
      </c>
      <c r="M230">
        <v>660.6</v>
      </c>
      <c r="N230" s="6" t="str">
        <f t="shared" si="6"/>
        <v>2007F2106-32186-2</v>
      </c>
      <c r="O230">
        <f>_xlfn.XLOOKUP(N230,'Demo Split, 1999-2020'!$T$2:$T$498,'Demo Split, 1999-2020'!$J$2:$J$498,,0)</f>
        <v>6237</v>
      </c>
      <c r="P230" s="4">
        <f t="shared" si="7"/>
        <v>6.2939984499628633E-3</v>
      </c>
    </row>
    <row r="231" spans="2:16" x14ac:dyDescent="0.35">
      <c r="B231">
        <v>2008</v>
      </c>
      <c r="C231">
        <v>2008</v>
      </c>
      <c r="D231" s="1" t="s">
        <v>57</v>
      </c>
      <c r="E231" s="1" t="s">
        <v>56</v>
      </c>
      <c r="F231" s="1" t="s">
        <v>155</v>
      </c>
      <c r="G231" s="1" t="s">
        <v>154</v>
      </c>
      <c r="H231" s="1" t="s">
        <v>49</v>
      </c>
      <c r="I231" s="1" t="s">
        <v>48</v>
      </c>
      <c r="J231">
        <v>1011746</v>
      </c>
      <c r="K231">
        <v>101626674</v>
      </c>
      <c r="L231">
        <v>995.6</v>
      </c>
      <c r="M231">
        <v>665.4</v>
      </c>
      <c r="N231" s="6" t="str">
        <f t="shared" si="6"/>
        <v>2008F2106-32186-2</v>
      </c>
      <c r="O231">
        <f>_xlfn.XLOOKUP(N231,'Demo Split, 1999-2020'!$T$2:$T$498,'Demo Split, 1999-2020'!$J$2:$J$498,,0)</f>
        <v>6446</v>
      </c>
      <c r="P231" s="4">
        <f t="shared" si="7"/>
        <v>6.3711643040842269E-3</v>
      </c>
    </row>
    <row r="232" spans="2:16" x14ac:dyDescent="0.35">
      <c r="B232">
        <v>2009</v>
      </c>
      <c r="C232">
        <v>2009</v>
      </c>
      <c r="D232" s="1" t="s">
        <v>57</v>
      </c>
      <c r="E232" s="1" t="s">
        <v>56</v>
      </c>
      <c r="F232" s="1" t="s">
        <v>155</v>
      </c>
      <c r="G232" s="1" t="s">
        <v>154</v>
      </c>
      <c r="H232" s="1" t="s">
        <v>49</v>
      </c>
      <c r="I232" s="1" t="s">
        <v>48</v>
      </c>
      <c r="J232">
        <v>985592</v>
      </c>
      <c r="K232">
        <v>101700012</v>
      </c>
      <c r="L232">
        <v>969.1</v>
      </c>
      <c r="M232">
        <v>643.1</v>
      </c>
      <c r="N232" s="6" t="str">
        <f t="shared" si="6"/>
        <v>2009F2106-32186-2</v>
      </c>
      <c r="O232">
        <f>_xlfn.XLOOKUP(N232,'Demo Split, 1999-2020'!$T$2:$T$498,'Demo Split, 1999-2020'!$J$2:$J$498,,0)</f>
        <v>6565</v>
      </c>
      <c r="P232" s="4">
        <f t="shared" si="7"/>
        <v>6.6609712741174847E-3</v>
      </c>
    </row>
    <row r="233" spans="2:16" x14ac:dyDescent="0.35">
      <c r="B233">
        <v>2010</v>
      </c>
      <c r="C233">
        <v>2010</v>
      </c>
      <c r="D233" s="1" t="s">
        <v>57</v>
      </c>
      <c r="E233" s="1" t="s">
        <v>56</v>
      </c>
      <c r="F233" s="1" t="s">
        <v>155</v>
      </c>
      <c r="G233" s="1" t="s">
        <v>154</v>
      </c>
      <c r="H233" s="1" t="s">
        <v>49</v>
      </c>
      <c r="I233" s="1" t="s">
        <v>48</v>
      </c>
      <c r="J233">
        <v>998312</v>
      </c>
      <c r="K233">
        <v>101740930</v>
      </c>
      <c r="L233">
        <v>981.2</v>
      </c>
      <c r="M233">
        <v>643.29999999999995</v>
      </c>
      <c r="N233" s="6" t="str">
        <f t="shared" si="6"/>
        <v>2010F2106-32186-2</v>
      </c>
      <c r="O233">
        <f>_xlfn.XLOOKUP(N233,'Demo Split, 1999-2020'!$T$2:$T$498,'Demo Split, 1999-2020'!$J$2:$J$498,,0)</f>
        <v>6772</v>
      </c>
      <c r="P233" s="4">
        <f t="shared" si="7"/>
        <v>6.7834504643838802E-3</v>
      </c>
    </row>
    <row r="234" spans="2:16" x14ac:dyDescent="0.35">
      <c r="B234">
        <v>2011</v>
      </c>
      <c r="C234">
        <v>2011</v>
      </c>
      <c r="D234" s="1" t="s">
        <v>57</v>
      </c>
      <c r="E234" s="1" t="s">
        <v>56</v>
      </c>
      <c r="F234" s="1" t="s">
        <v>155</v>
      </c>
      <c r="G234" s="1" t="s">
        <v>154</v>
      </c>
      <c r="H234" s="1" t="s">
        <v>49</v>
      </c>
      <c r="I234" s="1" t="s">
        <v>48</v>
      </c>
      <c r="J234">
        <v>1016484</v>
      </c>
      <c r="K234">
        <v>101843411</v>
      </c>
      <c r="L234">
        <v>998.1</v>
      </c>
      <c r="M234">
        <v>644.6</v>
      </c>
      <c r="N234" s="6" t="str">
        <f t="shared" si="6"/>
        <v>2011F2106-32186-2</v>
      </c>
      <c r="O234">
        <f>_xlfn.XLOOKUP(N234,'Demo Split, 1999-2020'!$T$2:$T$498,'Demo Split, 1999-2020'!$J$2:$J$498,,0)</f>
        <v>7173</v>
      </c>
      <c r="P234" s="4">
        <f t="shared" si="7"/>
        <v>7.0566777243911364E-3</v>
      </c>
    </row>
    <row r="235" spans="2:16" x14ac:dyDescent="0.35">
      <c r="B235">
        <v>2012</v>
      </c>
      <c r="C235">
        <v>2012</v>
      </c>
      <c r="D235" s="1" t="s">
        <v>57</v>
      </c>
      <c r="E235" s="1" t="s">
        <v>56</v>
      </c>
      <c r="F235" s="1" t="s">
        <v>155</v>
      </c>
      <c r="G235" s="1" t="s">
        <v>154</v>
      </c>
      <c r="H235" s="1" t="s">
        <v>49</v>
      </c>
      <c r="I235" s="1" t="s">
        <v>48</v>
      </c>
      <c r="J235">
        <v>1018064</v>
      </c>
      <c r="K235">
        <v>101925742</v>
      </c>
      <c r="L235">
        <v>998.8</v>
      </c>
      <c r="M235">
        <v>637.6</v>
      </c>
      <c r="N235" s="6" t="str">
        <f t="shared" si="6"/>
        <v>2012F2106-32186-2</v>
      </c>
      <c r="O235">
        <f>_xlfn.XLOOKUP(N235,'Demo Split, 1999-2020'!$T$2:$T$498,'Demo Split, 1999-2020'!$J$2:$J$498,,0)</f>
        <v>7371</v>
      </c>
      <c r="P235" s="4">
        <f t="shared" si="7"/>
        <v>7.2402127960521142E-3</v>
      </c>
    </row>
    <row r="236" spans="2:16" x14ac:dyDescent="0.35">
      <c r="B236">
        <v>2013</v>
      </c>
      <c r="C236">
        <v>2013</v>
      </c>
      <c r="D236" s="1" t="s">
        <v>57</v>
      </c>
      <c r="E236" s="1" t="s">
        <v>56</v>
      </c>
      <c r="F236" s="1" t="s">
        <v>155</v>
      </c>
      <c r="G236" s="1" t="s">
        <v>154</v>
      </c>
      <c r="H236" s="1" t="s">
        <v>49</v>
      </c>
      <c r="I236" s="1" t="s">
        <v>48</v>
      </c>
      <c r="J236">
        <v>1031525</v>
      </c>
      <c r="K236">
        <v>101981588</v>
      </c>
      <c r="L236">
        <v>1011.5</v>
      </c>
      <c r="M236">
        <v>638.4</v>
      </c>
      <c r="N236" s="6" t="str">
        <f t="shared" si="6"/>
        <v>2013F2106-32186-2</v>
      </c>
      <c r="O236">
        <f>_xlfn.XLOOKUP(N236,'Demo Split, 1999-2020'!$T$2:$T$498,'Demo Split, 1999-2020'!$J$2:$J$498,,0)</f>
        <v>7632</v>
      </c>
      <c r="P236" s="4">
        <f t="shared" si="7"/>
        <v>7.3987542715881829E-3</v>
      </c>
    </row>
    <row r="237" spans="2:16" x14ac:dyDescent="0.35">
      <c r="B237">
        <v>2014</v>
      </c>
      <c r="C237">
        <v>2014</v>
      </c>
      <c r="D237" s="1" t="s">
        <v>57</v>
      </c>
      <c r="E237" s="1" t="s">
        <v>56</v>
      </c>
      <c r="F237" s="1" t="s">
        <v>155</v>
      </c>
      <c r="G237" s="1" t="s">
        <v>154</v>
      </c>
      <c r="H237" s="1" t="s">
        <v>49</v>
      </c>
      <c r="I237" s="1" t="s">
        <v>48</v>
      </c>
      <c r="J237">
        <v>1031604</v>
      </c>
      <c r="K237">
        <v>102006574</v>
      </c>
      <c r="L237">
        <v>1011.3</v>
      </c>
      <c r="M237">
        <v>633.79999999999995</v>
      </c>
      <c r="N237" s="6" t="str">
        <f t="shared" si="6"/>
        <v>2014F2106-32186-2</v>
      </c>
      <c r="O237">
        <f>_xlfn.XLOOKUP(N237,'Demo Split, 1999-2020'!$T$2:$T$498,'Demo Split, 1999-2020'!$J$2:$J$498,,0)</f>
        <v>8034</v>
      </c>
      <c r="P237" s="4">
        <f t="shared" si="7"/>
        <v>7.7878720904533136E-3</v>
      </c>
    </row>
    <row r="238" spans="2:16" x14ac:dyDescent="0.35">
      <c r="B238">
        <v>2015</v>
      </c>
      <c r="C238">
        <v>2015</v>
      </c>
      <c r="D238" s="1" t="s">
        <v>57</v>
      </c>
      <c r="E238" s="1" t="s">
        <v>56</v>
      </c>
      <c r="F238" s="1" t="s">
        <v>155</v>
      </c>
      <c r="G238" s="1" t="s">
        <v>154</v>
      </c>
      <c r="H238" s="1" t="s">
        <v>49</v>
      </c>
      <c r="I238" s="1" t="s">
        <v>48</v>
      </c>
      <c r="J238">
        <v>1059926</v>
      </c>
      <c r="K238">
        <v>102059896</v>
      </c>
      <c r="L238">
        <v>1038.5</v>
      </c>
      <c r="M238">
        <v>644.1</v>
      </c>
      <c r="N238" s="6" t="str">
        <f t="shared" si="6"/>
        <v>2015F2106-32186-2</v>
      </c>
      <c r="O238">
        <f>_xlfn.XLOOKUP(N238,'Demo Split, 1999-2020'!$T$2:$T$498,'Demo Split, 1999-2020'!$J$2:$J$498,,0)</f>
        <v>8420</v>
      </c>
      <c r="P238" s="4">
        <f t="shared" si="7"/>
        <v>7.9439508041127399E-3</v>
      </c>
    </row>
    <row r="239" spans="2:16" x14ac:dyDescent="0.35">
      <c r="B239">
        <v>2016</v>
      </c>
      <c r="C239">
        <v>2016</v>
      </c>
      <c r="D239" s="1" t="s">
        <v>57</v>
      </c>
      <c r="E239" s="1" t="s">
        <v>56</v>
      </c>
      <c r="F239" s="1" t="s">
        <v>155</v>
      </c>
      <c r="G239" s="1" t="s">
        <v>154</v>
      </c>
      <c r="H239" s="1" t="s">
        <v>49</v>
      </c>
      <c r="I239" s="1" t="s">
        <v>48</v>
      </c>
      <c r="J239">
        <v>1056101</v>
      </c>
      <c r="K239">
        <v>102080754</v>
      </c>
      <c r="L239">
        <v>1034.5999999999999</v>
      </c>
      <c r="M239">
        <v>637.20000000000005</v>
      </c>
      <c r="N239" s="6" t="str">
        <f t="shared" si="6"/>
        <v>2016F2106-32186-2</v>
      </c>
      <c r="O239">
        <f>_xlfn.XLOOKUP(N239,'Demo Split, 1999-2020'!$T$2:$T$498,'Demo Split, 1999-2020'!$J$2:$J$498,,0)</f>
        <v>8421</v>
      </c>
      <c r="P239" s="4">
        <f t="shared" si="7"/>
        <v>7.9736691850495357E-3</v>
      </c>
    </row>
    <row r="240" spans="2:16" x14ac:dyDescent="0.35">
      <c r="B240">
        <v>2017</v>
      </c>
      <c r="C240">
        <v>2017</v>
      </c>
      <c r="D240" s="1" t="s">
        <v>57</v>
      </c>
      <c r="E240" s="1" t="s">
        <v>56</v>
      </c>
      <c r="F240" s="1" t="s">
        <v>155</v>
      </c>
      <c r="G240" s="1" t="s">
        <v>154</v>
      </c>
      <c r="H240" s="1" t="s">
        <v>49</v>
      </c>
      <c r="I240" s="1" t="s">
        <v>48</v>
      </c>
      <c r="J240">
        <v>1077019</v>
      </c>
      <c r="K240">
        <v>102009336</v>
      </c>
      <c r="L240">
        <v>1055.8</v>
      </c>
      <c r="M240">
        <v>642.79999999999995</v>
      </c>
      <c r="N240" s="6" t="str">
        <f t="shared" si="6"/>
        <v>2017F2106-32186-2</v>
      </c>
      <c r="O240">
        <f>_xlfn.XLOOKUP(N240,'Demo Split, 1999-2020'!$T$2:$T$498,'Demo Split, 1999-2020'!$J$2:$J$498,,0)</f>
        <v>8398</v>
      </c>
      <c r="P240" s="4">
        <f t="shared" si="7"/>
        <v>7.7974483272811347E-3</v>
      </c>
    </row>
    <row r="241" spans="2:16" x14ac:dyDescent="0.35">
      <c r="B241">
        <v>2018</v>
      </c>
      <c r="C241">
        <v>2018</v>
      </c>
      <c r="D241" s="1" t="s">
        <v>57</v>
      </c>
      <c r="E241" s="1" t="s">
        <v>56</v>
      </c>
      <c r="F241" s="1" t="s">
        <v>155</v>
      </c>
      <c r="G241" s="1" t="s">
        <v>154</v>
      </c>
      <c r="H241" s="1" t="s">
        <v>49</v>
      </c>
      <c r="I241" s="1" t="s">
        <v>48</v>
      </c>
      <c r="J241">
        <v>1076509</v>
      </c>
      <c r="K241">
        <v>101920022</v>
      </c>
      <c r="L241">
        <v>1056.2</v>
      </c>
      <c r="M241">
        <v>634.1</v>
      </c>
      <c r="N241" s="6" t="str">
        <f t="shared" si="6"/>
        <v>2018F2106-32186-2</v>
      </c>
      <c r="O241">
        <f>_xlfn.XLOOKUP(N241,'Demo Split, 1999-2020'!$T$2:$T$498,'Demo Split, 1999-2020'!$J$2:$J$498,,0)</f>
        <v>8474</v>
      </c>
      <c r="P241" s="4">
        <f t="shared" si="7"/>
        <v>7.8717409701172959E-3</v>
      </c>
    </row>
    <row r="242" spans="2:16" x14ac:dyDescent="0.35">
      <c r="B242">
        <v>2019</v>
      </c>
      <c r="C242">
        <v>2019</v>
      </c>
      <c r="D242" s="1" t="s">
        <v>57</v>
      </c>
      <c r="E242" s="1" t="s">
        <v>56</v>
      </c>
      <c r="F242" s="1" t="s">
        <v>155</v>
      </c>
      <c r="G242" s="1" t="s">
        <v>154</v>
      </c>
      <c r="H242" s="1" t="s">
        <v>49</v>
      </c>
      <c r="I242" s="1" t="s">
        <v>48</v>
      </c>
      <c r="J242">
        <v>1070907</v>
      </c>
      <c r="K242">
        <v>101826403</v>
      </c>
      <c r="L242">
        <v>1051.7</v>
      </c>
      <c r="M242">
        <v>625</v>
      </c>
      <c r="N242" s="6" t="str">
        <f t="shared" si="6"/>
        <v>2019F2106-32186-2</v>
      </c>
      <c r="O242">
        <f>_xlfn.XLOOKUP(N242,'Demo Split, 1999-2020'!$T$2:$T$498,'Demo Split, 1999-2020'!$J$2:$J$498,,0)</f>
        <v>8106</v>
      </c>
      <c r="P242" s="4">
        <f t="shared" si="7"/>
        <v>7.5692847278054955E-3</v>
      </c>
    </row>
    <row r="243" spans="2:16" x14ac:dyDescent="0.35">
      <c r="B243">
        <v>2020</v>
      </c>
      <c r="C243">
        <v>2020</v>
      </c>
      <c r="D243" s="1" t="s">
        <v>57</v>
      </c>
      <c r="E243" s="1" t="s">
        <v>56</v>
      </c>
      <c r="F243" s="1" t="s">
        <v>155</v>
      </c>
      <c r="G243" s="1" t="s">
        <v>154</v>
      </c>
      <c r="H243" s="1" t="s">
        <v>49</v>
      </c>
      <c r="I243" s="1" t="s">
        <v>48</v>
      </c>
      <c r="J243">
        <v>1208812</v>
      </c>
      <c r="K243">
        <v>101632584</v>
      </c>
      <c r="L243">
        <v>1189.4000000000001</v>
      </c>
      <c r="M243">
        <v>700.3</v>
      </c>
      <c r="N243" s="6" t="str">
        <f t="shared" si="6"/>
        <v>2020F2106-32186-2</v>
      </c>
      <c r="O243">
        <f>_xlfn.XLOOKUP(N243,'Demo Split, 1999-2020'!$T$2:$T$498,'Demo Split, 1999-2020'!$J$2:$J$498,,0)</f>
        <v>7283</v>
      </c>
      <c r="P243" s="4">
        <f t="shared" si="7"/>
        <v>6.0249236440405949E-3</v>
      </c>
    </row>
    <row r="244" spans="2:16" x14ac:dyDescent="0.35">
      <c r="B244">
        <v>1999</v>
      </c>
      <c r="C244">
        <v>1999</v>
      </c>
      <c r="D244" s="1" t="s">
        <v>57</v>
      </c>
      <c r="E244" s="1" t="s">
        <v>56</v>
      </c>
      <c r="F244" s="1" t="s">
        <v>153</v>
      </c>
      <c r="G244" s="1" t="s">
        <v>152</v>
      </c>
      <c r="H244" s="1" t="s">
        <v>49</v>
      </c>
      <c r="I244" s="1" t="s">
        <v>48</v>
      </c>
      <c r="J244">
        <v>2913</v>
      </c>
      <c r="K244" t="s">
        <v>151</v>
      </c>
      <c r="L244" t="s">
        <v>151</v>
      </c>
      <c r="M244" t="s">
        <v>151</v>
      </c>
      <c r="N244" s="6" t="str">
        <f t="shared" si="6"/>
        <v>1999F2106-3NS</v>
      </c>
      <c r="O244">
        <f>_xlfn.XLOOKUP(N244,'Demo Split, 1999-2020'!$T$2:$T$498,'Demo Split, 1999-2020'!$J$2:$J$498,,0)</f>
        <v>25</v>
      </c>
      <c r="P244" s="4">
        <f t="shared" si="7"/>
        <v>8.5822176450394781E-3</v>
      </c>
    </row>
    <row r="245" spans="2:16" x14ac:dyDescent="0.35">
      <c r="B245">
        <v>2000</v>
      </c>
      <c r="C245">
        <v>2000</v>
      </c>
      <c r="D245" s="1" t="s">
        <v>57</v>
      </c>
      <c r="E245" s="1" t="s">
        <v>56</v>
      </c>
      <c r="F245" s="1" t="s">
        <v>153</v>
      </c>
      <c r="G245" s="1" t="s">
        <v>152</v>
      </c>
      <c r="H245" s="1" t="s">
        <v>49</v>
      </c>
      <c r="I245" s="1" t="s">
        <v>48</v>
      </c>
      <c r="J245">
        <v>2854</v>
      </c>
      <c r="K245" t="s">
        <v>151</v>
      </c>
      <c r="L245" t="s">
        <v>151</v>
      </c>
      <c r="M245" t="s">
        <v>151</v>
      </c>
      <c r="N245" s="6" t="str">
        <f t="shared" si="6"/>
        <v>2000F2106-3NS</v>
      </c>
      <c r="O245">
        <f>_xlfn.XLOOKUP(N245,'Demo Split, 1999-2020'!$T$2:$T$498,'Demo Split, 1999-2020'!$J$2:$J$498,,0)</f>
        <v>23</v>
      </c>
      <c r="P245" s="4">
        <f t="shared" si="7"/>
        <v>8.0588647512263491E-3</v>
      </c>
    </row>
    <row r="246" spans="2:16" x14ac:dyDescent="0.35">
      <c r="B246">
        <v>2001</v>
      </c>
      <c r="C246">
        <v>2001</v>
      </c>
      <c r="D246" s="1" t="s">
        <v>57</v>
      </c>
      <c r="E246" s="1" t="s">
        <v>56</v>
      </c>
      <c r="F246" s="1" t="s">
        <v>153</v>
      </c>
      <c r="G246" s="1" t="s">
        <v>152</v>
      </c>
      <c r="H246" s="1" t="s">
        <v>49</v>
      </c>
      <c r="I246" s="1" t="s">
        <v>48</v>
      </c>
      <c r="J246">
        <v>2583</v>
      </c>
      <c r="K246" t="s">
        <v>151</v>
      </c>
      <c r="L246" t="s">
        <v>151</v>
      </c>
      <c r="M246" t="s">
        <v>151</v>
      </c>
      <c r="N246" s="6" t="str">
        <f t="shared" si="6"/>
        <v>2001F2106-3NS</v>
      </c>
      <c r="O246">
        <f>_xlfn.XLOOKUP(N246,'Demo Split, 1999-2020'!$T$2:$T$498,'Demo Split, 1999-2020'!$J$2:$J$498,,0)</f>
        <v>11</v>
      </c>
      <c r="P246" s="4">
        <f t="shared" si="7"/>
        <v>4.2586140147115757E-3</v>
      </c>
    </row>
    <row r="247" spans="2:16" x14ac:dyDescent="0.35">
      <c r="B247">
        <v>2002</v>
      </c>
      <c r="C247">
        <v>2002</v>
      </c>
      <c r="D247" s="1" t="s">
        <v>57</v>
      </c>
      <c r="E247" s="1" t="s">
        <v>56</v>
      </c>
      <c r="F247" s="1" t="s">
        <v>153</v>
      </c>
      <c r="G247" s="1" t="s">
        <v>152</v>
      </c>
      <c r="H247" s="1" t="s">
        <v>49</v>
      </c>
      <c r="I247" s="1" t="s">
        <v>48</v>
      </c>
      <c r="J247">
        <v>2761</v>
      </c>
      <c r="K247" t="s">
        <v>151</v>
      </c>
      <c r="L247" t="s">
        <v>151</v>
      </c>
      <c r="M247" t="s">
        <v>151</v>
      </c>
      <c r="N247" s="6" t="str">
        <f t="shared" si="6"/>
        <v>2002F2106-3NS</v>
      </c>
      <c r="O247">
        <f>_xlfn.XLOOKUP(N247,'Demo Split, 1999-2020'!$T$2:$T$498,'Demo Split, 1999-2020'!$J$2:$J$498,,0)</f>
        <v>21</v>
      </c>
      <c r="P247" s="4">
        <f t="shared" si="7"/>
        <v>7.6059398768562117E-3</v>
      </c>
    </row>
    <row r="248" spans="2:16" x14ac:dyDescent="0.35">
      <c r="B248">
        <v>2003</v>
      </c>
      <c r="C248">
        <v>2003</v>
      </c>
      <c r="D248" s="1" t="s">
        <v>57</v>
      </c>
      <c r="E248" s="1" t="s">
        <v>56</v>
      </c>
      <c r="F248" s="1" t="s">
        <v>153</v>
      </c>
      <c r="G248" s="1" t="s">
        <v>152</v>
      </c>
      <c r="H248" s="1" t="s">
        <v>49</v>
      </c>
      <c r="I248" s="1" t="s">
        <v>48</v>
      </c>
      <c r="J248">
        <v>2177</v>
      </c>
      <c r="K248" t="s">
        <v>151</v>
      </c>
      <c r="L248" t="s">
        <v>151</v>
      </c>
      <c r="M248" t="s">
        <v>151</v>
      </c>
      <c r="N248" s="6" t="str">
        <f t="shared" si="6"/>
        <v>2003F2106-3NS</v>
      </c>
      <c r="O248">
        <f>_xlfn.XLOOKUP(N248,'Demo Split, 1999-2020'!$T$2:$T$498,'Demo Split, 1999-2020'!$J$2:$J$498,,0)</f>
        <v>19</v>
      </c>
      <c r="P248" s="4">
        <f t="shared" si="7"/>
        <v>8.727606798346348E-3</v>
      </c>
    </row>
    <row r="249" spans="2:16" x14ac:dyDescent="0.35">
      <c r="B249">
        <v>2004</v>
      </c>
      <c r="C249">
        <v>2004</v>
      </c>
      <c r="D249" s="1" t="s">
        <v>57</v>
      </c>
      <c r="E249" s="1" t="s">
        <v>56</v>
      </c>
      <c r="F249" s="1" t="s">
        <v>153</v>
      </c>
      <c r="G249" s="1" t="s">
        <v>152</v>
      </c>
      <c r="H249" s="1" t="s">
        <v>49</v>
      </c>
      <c r="I249" s="1" t="s">
        <v>48</v>
      </c>
      <c r="J249">
        <v>1656</v>
      </c>
      <c r="K249" t="s">
        <v>151</v>
      </c>
      <c r="L249" t="s">
        <v>151</v>
      </c>
      <c r="M249" t="s">
        <v>151</v>
      </c>
      <c r="N249" s="6" t="str">
        <f t="shared" si="6"/>
        <v>2004F2106-3NS</v>
      </c>
      <c r="O249">
        <f>_xlfn.XLOOKUP(N249,'Demo Split, 1999-2020'!$T$2:$T$498,'Demo Split, 1999-2020'!$J$2:$J$498,,0)</f>
        <v>25</v>
      </c>
      <c r="P249" s="4">
        <f t="shared" si="7"/>
        <v>1.5096618357487922E-2</v>
      </c>
    </row>
    <row r="250" spans="2:16" x14ac:dyDescent="0.35">
      <c r="B250">
        <v>2005</v>
      </c>
      <c r="C250">
        <v>2005</v>
      </c>
      <c r="D250" s="1" t="s">
        <v>57</v>
      </c>
      <c r="E250" s="1" t="s">
        <v>56</v>
      </c>
      <c r="F250" s="1" t="s">
        <v>153</v>
      </c>
      <c r="G250" s="1" t="s">
        <v>152</v>
      </c>
      <c r="H250" s="1" t="s">
        <v>49</v>
      </c>
      <c r="I250" s="1" t="s">
        <v>48</v>
      </c>
      <c r="J250">
        <v>1419</v>
      </c>
      <c r="K250" t="s">
        <v>151</v>
      </c>
      <c r="L250" t="s">
        <v>151</v>
      </c>
      <c r="M250" t="s">
        <v>151</v>
      </c>
      <c r="N250" s="6" t="str">
        <f t="shared" si="6"/>
        <v>2005F2106-3NS</v>
      </c>
      <c r="O250">
        <f>_xlfn.XLOOKUP(N250,'Demo Split, 1999-2020'!$T$2:$T$498,'Demo Split, 1999-2020'!$J$2:$J$498,,0)</f>
        <v>15</v>
      </c>
      <c r="P250" s="4">
        <f t="shared" si="7"/>
        <v>1.0570824524312896E-2</v>
      </c>
    </row>
    <row r="251" spans="2:16" x14ac:dyDescent="0.35">
      <c r="B251">
        <v>2006</v>
      </c>
      <c r="C251">
        <v>2006</v>
      </c>
      <c r="D251" s="1" t="s">
        <v>57</v>
      </c>
      <c r="E251" s="1" t="s">
        <v>56</v>
      </c>
      <c r="F251" s="1" t="s">
        <v>153</v>
      </c>
      <c r="G251" s="1" t="s">
        <v>152</v>
      </c>
      <c r="H251" s="1" t="s">
        <v>49</v>
      </c>
      <c r="I251" s="1" t="s">
        <v>48</v>
      </c>
      <c r="J251">
        <v>1388</v>
      </c>
      <c r="K251" t="s">
        <v>151</v>
      </c>
      <c r="L251" t="s">
        <v>151</v>
      </c>
      <c r="M251" t="s">
        <v>151</v>
      </c>
      <c r="N251" s="6" t="str">
        <f t="shared" si="6"/>
        <v>2006F2106-3NS</v>
      </c>
      <c r="O251">
        <f>_xlfn.XLOOKUP(N251,'Demo Split, 1999-2020'!$T$2:$T$498,'Demo Split, 1999-2020'!$J$2:$J$498,,0)</f>
        <v>15</v>
      </c>
      <c r="P251" s="4">
        <f t="shared" si="7"/>
        <v>1.0806916426512969E-2</v>
      </c>
    </row>
    <row r="252" spans="2:16" x14ac:dyDescent="0.35">
      <c r="B252">
        <v>2007</v>
      </c>
      <c r="C252">
        <v>2007</v>
      </c>
      <c r="D252" s="1" t="s">
        <v>57</v>
      </c>
      <c r="E252" s="1" t="s">
        <v>56</v>
      </c>
      <c r="F252" s="1" t="s">
        <v>153</v>
      </c>
      <c r="G252" s="1" t="s">
        <v>152</v>
      </c>
      <c r="H252" s="1" t="s">
        <v>49</v>
      </c>
      <c r="I252" s="1" t="s">
        <v>48</v>
      </c>
      <c r="J252">
        <v>1004</v>
      </c>
      <c r="K252" t="s">
        <v>151</v>
      </c>
      <c r="L252" t="s">
        <v>151</v>
      </c>
      <c r="M252" t="s">
        <v>151</v>
      </c>
      <c r="N252" s="6" t="str">
        <f t="shared" si="6"/>
        <v>2007F2106-3NS</v>
      </c>
      <c r="O252">
        <f>_xlfn.XLOOKUP(N252,'Demo Split, 1999-2020'!$T$2:$T$498,'Demo Split, 1999-2020'!$J$2:$J$498,,0)</f>
        <v>12</v>
      </c>
      <c r="P252" s="4">
        <f t="shared" si="7"/>
        <v>1.1952191235059761E-2</v>
      </c>
    </row>
    <row r="253" spans="2:16" x14ac:dyDescent="0.35">
      <c r="B253">
        <v>2008</v>
      </c>
      <c r="C253">
        <v>2008</v>
      </c>
      <c r="D253" s="1" t="s">
        <v>57</v>
      </c>
      <c r="E253" s="1" t="s">
        <v>56</v>
      </c>
      <c r="F253" s="1" t="s">
        <v>153</v>
      </c>
      <c r="G253" s="1" t="s">
        <v>152</v>
      </c>
      <c r="H253" s="1" t="s">
        <v>49</v>
      </c>
      <c r="I253" s="1" t="s">
        <v>48</v>
      </c>
      <c r="J253">
        <v>1500</v>
      </c>
      <c r="K253" t="s">
        <v>151</v>
      </c>
      <c r="L253" t="s">
        <v>151</v>
      </c>
      <c r="M253" t="s">
        <v>151</v>
      </c>
      <c r="N253" s="6" t="str">
        <f t="shared" si="6"/>
        <v>2008F2106-3NS</v>
      </c>
      <c r="O253">
        <f>_xlfn.XLOOKUP(N253,'Demo Split, 1999-2020'!$T$2:$T$498,'Demo Split, 1999-2020'!$J$2:$J$498,,0)</f>
        <v>21</v>
      </c>
      <c r="P253" s="4">
        <f t="shared" si="7"/>
        <v>1.4E-2</v>
      </c>
    </row>
    <row r="254" spans="2:16" x14ac:dyDescent="0.35">
      <c r="B254">
        <v>2009</v>
      </c>
      <c r="C254">
        <v>2009</v>
      </c>
      <c r="D254" s="1" t="s">
        <v>57</v>
      </c>
      <c r="E254" s="1" t="s">
        <v>56</v>
      </c>
      <c r="F254" s="1" t="s">
        <v>153</v>
      </c>
      <c r="G254" s="1" t="s">
        <v>152</v>
      </c>
      <c r="H254" s="1" t="s">
        <v>49</v>
      </c>
      <c r="I254" s="1" t="s">
        <v>48</v>
      </c>
      <c r="J254">
        <v>1508</v>
      </c>
      <c r="K254" t="s">
        <v>151</v>
      </c>
      <c r="L254" t="s">
        <v>151</v>
      </c>
      <c r="M254" t="s">
        <v>151</v>
      </c>
      <c r="N254" s="6" t="str">
        <f t="shared" si="6"/>
        <v>2009F2106-3NS</v>
      </c>
      <c r="O254">
        <f>_xlfn.XLOOKUP(N254,'Demo Split, 1999-2020'!$T$2:$T$498,'Demo Split, 1999-2020'!$J$2:$J$498,,0)</f>
        <v>19</v>
      </c>
      <c r="P254" s="4">
        <f t="shared" si="7"/>
        <v>1.2599469496021221E-2</v>
      </c>
    </row>
    <row r="255" spans="2:16" x14ac:dyDescent="0.35">
      <c r="B255">
        <v>2010</v>
      </c>
      <c r="C255">
        <v>2010</v>
      </c>
      <c r="D255" s="1" t="s">
        <v>57</v>
      </c>
      <c r="E255" s="1" t="s">
        <v>56</v>
      </c>
      <c r="F255" s="1" t="s">
        <v>153</v>
      </c>
      <c r="G255" s="1" t="s">
        <v>152</v>
      </c>
      <c r="H255" s="1" t="s">
        <v>49</v>
      </c>
      <c r="I255" s="1" t="s">
        <v>48</v>
      </c>
      <c r="J255">
        <v>1687</v>
      </c>
      <c r="K255" t="s">
        <v>151</v>
      </c>
      <c r="L255" t="s">
        <v>151</v>
      </c>
      <c r="M255" t="s">
        <v>151</v>
      </c>
      <c r="N255" s="6" t="str">
        <f t="shared" si="6"/>
        <v>2010F2106-3NS</v>
      </c>
      <c r="O255">
        <f>_xlfn.XLOOKUP(N255,'Demo Split, 1999-2020'!$T$2:$T$498,'Demo Split, 1999-2020'!$J$2:$J$498,,0)</f>
        <v>22</v>
      </c>
      <c r="P255" s="4">
        <f t="shared" si="7"/>
        <v>1.3040901007705987E-2</v>
      </c>
    </row>
    <row r="256" spans="2:16" x14ac:dyDescent="0.35">
      <c r="B256">
        <v>2011</v>
      </c>
      <c r="C256">
        <v>2011</v>
      </c>
      <c r="D256" s="1" t="s">
        <v>57</v>
      </c>
      <c r="E256" s="1" t="s">
        <v>56</v>
      </c>
      <c r="F256" s="1" t="s">
        <v>153</v>
      </c>
      <c r="G256" s="1" t="s">
        <v>152</v>
      </c>
      <c r="H256" s="1" t="s">
        <v>49</v>
      </c>
      <c r="I256" s="1" t="s">
        <v>48</v>
      </c>
      <c r="J256">
        <v>1450</v>
      </c>
      <c r="K256" t="s">
        <v>151</v>
      </c>
      <c r="L256" t="s">
        <v>151</v>
      </c>
      <c r="M256" t="s">
        <v>151</v>
      </c>
      <c r="N256" s="6" t="str">
        <f t="shared" si="6"/>
        <v>2011F2106-3NS</v>
      </c>
      <c r="O256">
        <f>_xlfn.XLOOKUP(N256,'Demo Split, 1999-2020'!$T$2:$T$498,'Demo Split, 1999-2020'!$J$2:$J$498,,0)</f>
        <v>22</v>
      </c>
      <c r="P256" s="4">
        <f t="shared" si="7"/>
        <v>1.5172413793103448E-2</v>
      </c>
    </row>
    <row r="257" spans="2:16" x14ac:dyDescent="0.35">
      <c r="B257">
        <v>2012</v>
      </c>
      <c r="C257">
        <v>2012</v>
      </c>
      <c r="D257" s="1" t="s">
        <v>57</v>
      </c>
      <c r="E257" s="1" t="s">
        <v>56</v>
      </c>
      <c r="F257" s="1" t="s">
        <v>153</v>
      </c>
      <c r="G257" s="1" t="s">
        <v>152</v>
      </c>
      <c r="H257" s="1" t="s">
        <v>49</v>
      </c>
      <c r="I257" s="1" t="s">
        <v>48</v>
      </c>
      <c r="J257">
        <v>2473</v>
      </c>
      <c r="K257" t="s">
        <v>151</v>
      </c>
      <c r="L257" t="s">
        <v>151</v>
      </c>
      <c r="M257" t="s">
        <v>151</v>
      </c>
      <c r="N257" s="6" t="str">
        <f t="shared" si="6"/>
        <v>2012F2106-3NS</v>
      </c>
      <c r="O257">
        <f>_xlfn.XLOOKUP(N257,'Demo Split, 1999-2020'!$T$2:$T$498,'Demo Split, 1999-2020'!$J$2:$J$498,,0)</f>
        <v>29</v>
      </c>
      <c r="P257" s="4">
        <f t="shared" si="7"/>
        <v>1.1726647796198949E-2</v>
      </c>
    </row>
    <row r="258" spans="2:16" x14ac:dyDescent="0.35">
      <c r="B258">
        <v>2013</v>
      </c>
      <c r="C258">
        <v>2013</v>
      </c>
      <c r="D258" s="1" t="s">
        <v>57</v>
      </c>
      <c r="E258" s="1" t="s">
        <v>56</v>
      </c>
      <c r="F258" s="1" t="s">
        <v>153</v>
      </c>
      <c r="G258" s="1" t="s">
        <v>152</v>
      </c>
      <c r="H258" s="1" t="s">
        <v>49</v>
      </c>
      <c r="I258" s="1" t="s">
        <v>48</v>
      </c>
      <c r="J258">
        <v>2120</v>
      </c>
      <c r="K258" t="s">
        <v>151</v>
      </c>
      <c r="L258" t="s">
        <v>151</v>
      </c>
      <c r="M258" t="s">
        <v>151</v>
      </c>
      <c r="N258" s="6" t="str">
        <f t="shared" si="6"/>
        <v>2013F2106-3NS</v>
      </c>
      <c r="O258">
        <f>_xlfn.XLOOKUP(N258,'Demo Split, 1999-2020'!$T$2:$T$498,'Demo Split, 1999-2020'!$J$2:$J$498,,0)</f>
        <v>27</v>
      </c>
      <c r="P258" s="4">
        <f t="shared" si="7"/>
        <v>1.2735849056603774E-2</v>
      </c>
    </row>
    <row r="259" spans="2:16" x14ac:dyDescent="0.35">
      <c r="B259">
        <v>2014</v>
      </c>
      <c r="C259">
        <v>2014</v>
      </c>
      <c r="D259" s="1" t="s">
        <v>57</v>
      </c>
      <c r="E259" s="1" t="s">
        <v>56</v>
      </c>
      <c r="F259" s="1" t="s">
        <v>153</v>
      </c>
      <c r="G259" s="1" t="s">
        <v>152</v>
      </c>
      <c r="H259" s="1" t="s">
        <v>49</v>
      </c>
      <c r="I259" s="1" t="s">
        <v>48</v>
      </c>
      <c r="J259">
        <v>2652</v>
      </c>
      <c r="K259" t="s">
        <v>151</v>
      </c>
      <c r="L259" t="s">
        <v>151</v>
      </c>
      <c r="M259" t="s">
        <v>151</v>
      </c>
      <c r="N259" s="6" t="str">
        <f t="shared" ref="N259:N322" si="8">C259&amp;E259&amp;I259&amp;G259</f>
        <v>2014F2106-3NS</v>
      </c>
      <c r="O259">
        <f>_xlfn.XLOOKUP(N259,'Demo Split, 1999-2020'!$T$2:$T$498,'Demo Split, 1999-2020'!$J$2:$J$498,,0)</f>
        <v>39</v>
      </c>
      <c r="P259" s="4">
        <f t="shared" ref="P259:P322" si="9">O259/J259</f>
        <v>1.4705882352941176E-2</v>
      </c>
    </row>
    <row r="260" spans="2:16" x14ac:dyDescent="0.35">
      <c r="B260">
        <v>2015</v>
      </c>
      <c r="C260">
        <v>2015</v>
      </c>
      <c r="D260" s="1" t="s">
        <v>57</v>
      </c>
      <c r="E260" s="1" t="s">
        <v>56</v>
      </c>
      <c r="F260" s="1" t="s">
        <v>153</v>
      </c>
      <c r="G260" s="1" t="s">
        <v>152</v>
      </c>
      <c r="H260" s="1" t="s">
        <v>49</v>
      </c>
      <c r="I260" s="1" t="s">
        <v>48</v>
      </c>
      <c r="J260">
        <v>3559</v>
      </c>
      <c r="K260" t="s">
        <v>151</v>
      </c>
      <c r="L260" t="s">
        <v>151</v>
      </c>
      <c r="M260" t="s">
        <v>151</v>
      </c>
      <c r="N260" s="6" t="str">
        <f t="shared" si="8"/>
        <v>2015F2106-3NS</v>
      </c>
      <c r="O260">
        <f>_xlfn.XLOOKUP(N260,'Demo Split, 1999-2020'!$T$2:$T$498,'Demo Split, 1999-2020'!$J$2:$J$498,,0)</f>
        <v>37</v>
      </c>
      <c r="P260" s="4">
        <f t="shared" si="9"/>
        <v>1.0396178701882551E-2</v>
      </c>
    </row>
    <row r="261" spans="2:16" x14ac:dyDescent="0.35">
      <c r="B261">
        <v>2016</v>
      </c>
      <c r="C261">
        <v>2016</v>
      </c>
      <c r="D261" s="1" t="s">
        <v>57</v>
      </c>
      <c r="E261" s="1" t="s">
        <v>56</v>
      </c>
      <c r="F261" s="1" t="s">
        <v>153</v>
      </c>
      <c r="G261" s="1" t="s">
        <v>152</v>
      </c>
      <c r="H261" s="1" t="s">
        <v>49</v>
      </c>
      <c r="I261" s="1" t="s">
        <v>48</v>
      </c>
      <c r="J261">
        <v>2734</v>
      </c>
      <c r="K261" t="s">
        <v>151</v>
      </c>
      <c r="L261" t="s">
        <v>151</v>
      </c>
      <c r="M261" t="s">
        <v>151</v>
      </c>
      <c r="N261" s="6" t="str">
        <f t="shared" si="8"/>
        <v>2016F2106-3NS</v>
      </c>
      <c r="O261">
        <f>_xlfn.XLOOKUP(N261,'Demo Split, 1999-2020'!$T$2:$T$498,'Demo Split, 1999-2020'!$J$2:$J$498,,0)</f>
        <v>23</v>
      </c>
      <c r="P261" s="4">
        <f t="shared" si="9"/>
        <v>8.4125822970007313E-3</v>
      </c>
    </row>
    <row r="262" spans="2:16" x14ac:dyDescent="0.35">
      <c r="B262">
        <v>2017</v>
      </c>
      <c r="C262">
        <v>2017</v>
      </c>
      <c r="D262" s="1" t="s">
        <v>57</v>
      </c>
      <c r="E262" s="1" t="s">
        <v>56</v>
      </c>
      <c r="F262" s="1" t="s">
        <v>153</v>
      </c>
      <c r="G262" s="1" t="s">
        <v>152</v>
      </c>
      <c r="H262" s="1" t="s">
        <v>49</v>
      </c>
      <c r="I262" s="1" t="s">
        <v>48</v>
      </c>
      <c r="J262">
        <v>2645</v>
      </c>
      <c r="K262" t="s">
        <v>151</v>
      </c>
      <c r="L262" t="s">
        <v>151</v>
      </c>
      <c r="M262" t="s">
        <v>151</v>
      </c>
      <c r="N262" s="6" t="str">
        <f t="shared" si="8"/>
        <v>2017F2106-3NS</v>
      </c>
      <c r="O262">
        <f>_xlfn.XLOOKUP(N262,'Demo Split, 1999-2020'!$T$2:$T$498,'Demo Split, 1999-2020'!$J$2:$J$498,,0)</f>
        <v>28</v>
      </c>
      <c r="P262" s="4">
        <f t="shared" si="9"/>
        <v>1.058601134215501E-2</v>
      </c>
    </row>
    <row r="263" spans="2:16" x14ac:dyDescent="0.35">
      <c r="B263">
        <v>2018</v>
      </c>
      <c r="C263">
        <v>2018</v>
      </c>
      <c r="D263" s="1" t="s">
        <v>57</v>
      </c>
      <c r="E263" s="1" t="s">
        <v>56</v>
      </c>
      <c r="F263" s="1" t="s">
        <v>153</v>
      </c>
      <c r="G263" s="1" t="s">
        <v>152</v>
      </c>
      <c r="H263" s="1" t="s">
        <v>49</v>
      </c>
      <c r="I263" s="1" t="s">
        <v>48</v>
      </c>
      <c r="J263">
        <v>2236</v>
      </c>
      <c r="K263" t="s">
        <v>151</v>
      </c>
      <c r="L263" t="s">
        <v>151</v>
      </c>
      <c r="M263" t="s">
        <v>151</v>
      </c>
      <c r="N263" s="6" t="str">
        <f t="shared" si="8"/>
        <v>2018F2106-3NS</v>
      </c>
      <c r="O263">
        <f>_xlfn.XLOOKUP(N263,'Demo Split, 1999-2020'!$T$2:$T$498,'Demo Split, 1999-2020'!$J$2:$J$498,,0)</f>
        <v>22</v>
      </c>
      <c r="P263" s="4">
        <f t="shared" si="9"/>
        <v>9.8389982110912346E-3</v>
      </c>
    </row>
    <row r="264" spans="2:16" x14ac:dyDescent="0.35">
      <c r="B264">
        <v>2019</v>
      </c>
      <c r="C264">
        <v>2019</v>
      </c>
      <c r="D264" s="1" t="s">
        <v>57</v>
      </c>
      <c r="E264" s="1" t="s">
        <v>56</v>
      </c>
      <c r="F264" s="1" t="s">
        <v>153</v>
      </c>
      <c r="G264" s="1" t="s">
        <v>152</v>
      </c>
      <c r="H264" s="1" t="s">
        <v>49</v>
      </c>
      <c r="I264" s="1" t="s">
        <v>48</v>
      </c>
      <c r="J264">
        <v>1904</v>
      </c>
      <c r="K264" t="s">
        <v>151</v>
      </c>
      <c r="L264" t="s">
        <v>151</v>
      </c>
      <c r="M264" t="s">
        <v>151</v>
      </c>
      <c r="N264" s="6" t="str">
        <f t="shared" si="8"/>
        <v>2019F2106-3NS</v>
      </c>
      <c r="O264">
        <f>_xlfn.XLOOKUP(N264,'Demo Split, 1999-2020'!$T$2:$T$498,'Demo Split, 1999-2020'!$J$2:$J$498,,0)</f>
        <v>20</v>
      </c>
      <c r="P264" s="4">
        <f t="shared" si="9"/>
        <v>1.050420168067227E-2</v>
      </c>
    </row>
    <row r="265" spans="2:16" x14ac:dyDescent="0.35">
      <c r="B265">
        <v>2020</v>
      </c>
      <c r="C265">
        <v>2020</v>
      </c>
      <c r="D265" s="1" t="s">
        <v>57</v>
      </c>
      <c r="E265" s="1" t="s">
        <v>56</v>
      </c>
      <c r="F265" s="1" t="s">
        <v>153</v>
      </c>
      <c r="G265" s="1" t="s">
        <v>152</v>
      </c>
      <c r="H265" s="1" t="s">
        <v>49</v>
      </c>
      <c r="I265" s="1" t="s">
        <v>48</v>
      </c>
      <c r="J265">
        <v>2213</v>
      </c>
      <c r="K265" t="s">
        <v>151</v>
      </c>
      <c r="L265" t="s">
        <v>151</v>
      </c>
      <c r="M265" t="s">
        <v>151</v>
      </c>
      <c r="N265" s="6" t="str">
        <f t="shared" si="8"/>
        <v>2020F2106-3NS</v>
      </c>
      <c r="O265">
        <f>_xlfn.XLOOKUP(N265,'Demo Split, 1999-2020'!$T$2:$T$498,'Demo Split, 1999-2020'!$J$2:$J$498,,0)</f>
        <v>17</v>
      </c>
      <c r="P265" s="4">
        <f t="shared" si="9"/>
        <v>7.6818798011748755E-3</v>
      </c>
    </row>
    <row r="266" spans="2:16" x14ac:dyDescent="0.35">
      <c r="B266">
        <v>1999</v>
      </c>
      <c r="C266">
        <v>1999</v>
      </c>
      <c r="D266" s="1" t="s">
        <v>51</v>
      </c>
      <c r="E266" s="1" t="s">
        <v>50</v>
      </c>
      <c r="F266" s="1" t="s">
        <v>157</v>
      </c>
      <c r="G266" s="1" t="s">
        <v>156</v>
      </c>
      <c r="H266" s="1" t="s">
        <v>161</v>
      </c>
      <c r="I266" s="1" t="s">
        <v>160</v>
      </c>
      <c r="J266">
        <v>161</v>
      </c>
      <c r="K266">
        <v>293383</v>
      </c>
      <c r="L266">
        <v>54.9</v>
      </c>
      <c r="M266">
        <v>157.6</v>
      </c>
      <c r="N266" s="6" t="str">
        <f t="shared" si="8"/>
        <v>1999M1002-52135-2</v>
      </c>
      <c r="O266">
        <f>_xlfn.XLOOKUP(N266,'Demo Split, 1999-2020'!$T$2:$T$498,'Demo Split, 1999-2020'!$J$2:$J$498,,0)</f>
        <v>9</v>
      </c>
      <c r="P266" s="4">
        <f t="shared" si="9"/>
        <v>5.5900621118012424E-2</v>
      </c>
    </row>
    <row r="267" spans="2:16" x14ac:dyDescent="0.35">
      <c r="B267">
        <v>2000</v>
      </c>
      <c r="C267">
        <v>2000</v>
      </c>
      <c r="D267" s="1" t="s">
        <v>51</v>
      </c>
      <c r="E267" s="1" t="s">
        <v>50</v>
      </c>
      <c r="F267" s="1" t="s">
        <v>157</v>
      </c>
      <c r="G267" s="1" t="s">
        <v>156</v>
      </c>
      <c r="H267" s="1" t="s">
        <v>161</v>
      </c>
      <c r="I267" s="1" t="s">
        <v>160</v>
      </c>
      <c r="J267">
        <v>175</v>
      </c>
      <c r="K267">
        <v>332831</v>
      </c>
      <c r="L267">
        <v>52.6</v>
      </c>
      <c r="M267">
        <v>139.69999999999999</v>
      </c>
      <c r="N267" s="6" t="str">
        <f t="shared" si="8"/>
        <v>2000M1002-52135-2</v>
      </c>
      <c r="O267">
        <f>_xlfn.XLOOKUP(N267,'Demo Split, 1999-2020'!$T$2:$T$498,'Demo Split, 1999-2020'!$J$2:$J$498,,0)</f>
        <v>9</v>
      </c>
      <c r="P267" s="4">
        <f t="shared" si="9"/>
        <v>5.1428571428571428E-2</v>
      </c>
    </row>
    <row r="268" spans="2:16" x14ac:dyDescent="0.35">
      <c r="B268">
        <v>2001</v>
      </c>
      <c r="C268">
        <v>2001</v>
      </c>
      <c r="D268" s="1" t="s">
        <v>51</v>
      </c>
      <c r="E268" s="1" t="s">
        <v>50</v>
      </c>
      <c r="F268" s="1" t="s">
        <v>157</v>
      </c>
      <c r="G268" s="1" t="s">
        <v>156</v>
      </c>
      <c r="H268" s="1" t="s">
        <v>161</v>
      </c>
      <c r="I268" s="1" t="s">
        <v>160</v>
      </c>
      <c r="J268">
        <v>186</v>
      </c>
      <c r="K268">
        <v>382145</v>
      </c>
      <c r="L268">
        <v>48.7</v>
      </c>
      <c r="M268">
        <v>120.1</v>
      </c>
      <c r="N268" s="6" t="str">
        <f t="shared" si="8"/>
        <v>2001M1002-52135-2</v>
      </c>
      <c r="O268">
        <f>_xlfn.XLOOKUP(N268,'Demo Split, 1999-2020'!$T$2:$T$498,'Demo Split, 1999-2020'!$J$2:$J$498,,0)</f>
        <v>13</v>
      </c>
      <c r="P268" s="4">
        <f t="shared" si="9"/>
        <v>6.9892473118279563E-2</v>
      </c>
    </row>
    <row r="269" spans="2:16" x14ac:dyDescent="0.35">
      <c r="B269">
        <v>2002</v>
      </c>
      <c r="C269">
        <v>2002</v>
      </c>
      <c r="D269" s="1" t="s">
        <v>51</v>
      </c>
      <c r="E269" s="1" t="s">
        <v>50</v>
      </c>
      <c r="F269" s="1" t="s">
        <v>157</v>
      </c>
      <c r="G269" s="1" t="s">
        <v>156</v>
      </c>
      <c r="H269" s="1" t="s">
        <v>161</v>
      </c>
      <c r="I269" s="1" t="s">
        <v>160</v>
      </c>
      <c r="J269">
        <v>165</v>
      </c>
      <c r="K269">
        <v>424574</v>
      </c>
      <c r="L269">
        <v>38.9</v>
      </c>
      <c r="M269">
        <v>100.8</v>
      </c>
      <c r="N269" s="6" t="str">
        <f t="shared" si="8"/>
        <v>2002M1002-52135-2</v>
      </c>
      <c r="O269">
        <f>_xlfn.XLOOKUP(N269,'Demo Split, 1999-2020'!$T$2:$T$498,'Demo Split, 1999-2020'!$J$2:$J$498,,0)</f>
        <v>8</v>
      </c>
      <c r="P269" s="4">
        <f t="shared" si="9"/>
        <v>4.8484848484848485E-2</v>
      </c>
    </row>
    <row r="270" spans="2:16" x14ac:dyDescent="0.35">
      <c r="B270">
        <v>2003</v>
      </c>
      <c r="C270">
        <v>2003</v>
      </c>
      <c r="D270" s="1" t="s">
        <v>51</v>
      </c>
      <c r="E270" s="1" t="s">
        <v>50</v>
      </c>
      <c r="F270" s="1" t="s">
        <v>157</v>
      </c>
      <c r="G270" s="1" t="s">
        <v>156</v>
      </c>
      <c r="H270" s="1" t="s">
        <v>161</v>
      </c>
      <c r="I270" s="1" t="s">
        <v>160</v>
      </c>
      <c r="J270">
        <v>221</v>
      </c>
      <c r="K270">
        <v>469787</v>
      </c>
      <c r="L270">
        <v>47</v>
      </c>
      <c r="M270">
        <v>118.2</v>
      </c>
      <c r="N270" s="6" t="str">
        <f t="shared" si="8"/>
        <v>2003M1002-52135-2</v>
      </c>
      <c r="O270">
        <f>_xlfn.XLOOKUP(N270,'Demo Split, 1999-2020'!$T$2:$T$498,'Demo Split, 1999-2020'!$J$2:$J$498,,0)</f>
        <v>5</v>
      </c>
      <c r="P270" s="4">
        <f t="shared" si="9"/>
        <v>2.2624434389140271E-2</v>
      </c>
    </row>
    <row r="271" spans="2:16" x14ac:dyDescent="0.35">
      <c r="B271">
        <v>2004</v>
      </c>
      <c r="C271">
        <v>2004</v>
      </c>
      <c r="D271" s="1" t="s">
        <v>51</v>
      </c>
      <c r="E271" s="1" t="s">
        <v>50</v>
      </c>
      <c r="F271" s="1" t="s">
        <v>157</v>
      </c>
      <c r="G271" s="1" t="s">
        <v>156</v>
      </c>
      <c r="H271" s="1" t="s">
        <v>161</v>
      </c>
      <c r="I271" s="1" t="s">
        <v>160</v>
      </c>
      <c r="J271">
        <v>239</v>
      </c>
      <c r="K271">
        <v>517812</v>
      </c>
      <c r="L271">
        <v>46.2</v>
      </c>
      <c r="M271">
        <v>118.7</v>
      </c>
      <c r="N271" s="6" t="str">
        <f t="shared" si="8"/>
        <v>2004M1002-52135-2</v>
      </c>
      <c r="O271">
        <f>_xlfn.XLOOKUP(N271,'Demo Split, 1999-2020'!$T$2:$T$498,'Demo Split, 1999-2020'!$J$2:$J$498,,0)</f>
        <v>12</v>
      </c>
      <c r="P271" s="4">
        <f t="shared" si="9"/>
        <v>5.0209205020920501E-2</v>
      </c>
    </row>
    <row r="272" spans="2:16" x14ac:dyDescent="0.35">
      <c r="B272">
        <v>2005</v>
      </c>
      <c r="C272">
        <v>2005</v>
      </c>
      <c r="D272" s="1" t="s">
        <v>51</v>
      </c>
      <c r="E272" s="1" t="s">
        <v>50</v>
      </c>
      <c r="F272" s="1" t="s">
        <v>157</v>
      </c>
      <c r="G272" s="1" t="s">
        <v>156</v>
      </c>
      <c r="H272" s="1" t="s">
        <v>161</v>
      </c>
      <c r="I272" s="1" t="s">
        <v>160</v>
      </c>
      <c r="J272">
        <v>301</v>
      </c>
      <c r="K272">
        <v>569616</v>
      </c>
      <c r="L272">
        <v>52.8</v>
      </c>
      <c r="M272">
        <v>150.5</v>
      </c>
      <c r="N272" s="6" t="str">
        <f t="shared" si="8"/>
        <v>2005M1002-52135-2</v>
      </c>
      <c r="O272">
        <f>_xlfn.XLOOKUP(N272,'Demo Split, 1999-2020'!$T$2:$T$498,'Demo Split, 1999-2020'!$J$2:$J$498,,0)</f>
        <v>16</v>
      </c>
      <c r="P272" s="4">
        <f t="shared" si="9"/>
        <v>5.3156146179401995E-2</v>
      </c>
    </row>
    <row r="273" spans="2:16" x14ac:dyDescent="0.35">
      <c r="B273">
        <v>2006</v>
      </c>
      <c r="C273">
        <v>2006</v>
      </c>
      <c r="D273" s="1" t="s">
        <v>51</v>
      </c>
      <c r="E273" s="1" t="s">
        <v>50</v>
      </c>
      <c r="F273" s="1" t="s">
        <v>157</v>
      </c>
      <c r="G273" s="1" t="s">
        <v>156</v>
      </c>
      <c r="H273" s="1" t="s">
        <v>161</v>
      </c>
      <c r="I273" s="1" t="s">
        <v>160</v>
      </c>
      <c r="J273">
        <v>345</v>
      </c>
      <c r="K273">
        <v>626526</v>
      </c>
      <c r="L273">
        <v>55.1</v>
      </c>
      <c r="M273">
        <v>147.19999999999999</v>
      </c>
      <c r="N273" s="6" t="str">
        <f t="shared" si="8"/>
        <v>2006M1002-52135-2</v>
      </c>
      <c r="O273">
        <f>_xlfn.XLOOKUP(N273,'Demo Split, 1999-2020'!$T$2:$T$498,'Demo Split, 1999-2020'!$J$2:$J$498,,0)</f>
        <v>15</v>
      </c>
      <c r="P273" s="4">
        <f t="shared" si="9"/>
        <v>4.3478260869565216E-2</v>
      </c>
    </row>
    <row r="274" spans="2:16" x14ac:dyDescent="0.35">
      <c r="B274">
        <v>2007</v>
      </c>
      <c r="C274">
        <v>2007</v>
      </c>
      <c r="D274" s="1" t="s">
        <v>51</v>
      </c>
      <c r="E274" s="1" t="s">
        <v>50</v>
      </c>
      <c r="F274" s="1" t="s">
        <v>157</v>
      </c>
      <c r="G274" s="1" t="s">
        <v>156</v>
      </c>
      <c r="H274" s="1" t="s">
        <v>161</v>
      </c>
      <c r="I274" s="1" t="s">
        <v>160</v>
      </c>
      <c r="J274">
        <v>386</v>
      </c>
      <c r="K274">
        <v>688297</v>
      </c>
      <c r="L274">
        <v>56.1</v>
      </c>
      <c r="M274">
        <v>142.1</v>
      </c>
      <c r="N274" s="6" t="str">
        <f t="shared" si="8"/>
        <v>2007M1002-52135-2</v>
      </c>
      <c r="O274">
        <f>_xlfn.XLOOKUP(N274,'Demo Split, 1999-2020'!$T$2:$T$498,'Demo Split, 1999-2020'!$J$2:$J$498,,0)</f>
        <v>18</v>
      </c>
      <c r="P274" s="4">
        <f t="shared" si="9"/>
        <v>4.6632124352331605E-2</v>
      </c>
    </row>
    <row r="275" spans="2:16" x14ac:dyDescent="0.35">
      <c r="B275">
        <v>2008</v>
      </c>
      <c r="C275">
        <v>2008</v>
      </c>
      <c r="D275" s="1" t="s">
        <v>51</v>
      </c>
      <c r="E275" s="1" t="s">
        <v>50</v>
      </c>
      <c r="F275" s="1" t="s">
        <v>157</v>
      </c>
      <c r="G275" s="1" t="s">
        <v>156</v>
      </c>
      <c r="H275" s="1" t="s">
        <v>161</v>
      </c>
      <c r="I275" s="1" t="s">
        <v>160</v>
      </c>
      <c r="J275">
        <v>375</v>
      </c>
      <c r="K275">
        <v>755501</v>
      </c>
      <c r="L275">
        <v>49.6</v>
      </c>
      <c r="M275">
        <v>126.5</v>
      </c>
      <c r="N275" s="6" t="str">
        <f t="shared" si="8"/>
        <v>2008M1002-52135-2</v>
      </c>
      <c r="O275">
        <f>_xlfn.XLOOKUP(N275,'Demo Split, 1999-2020'!$T$2:$T$498,'Demo Split, 1999-2020'!$J$2:$J$498,,0)</f>
        <v>14</v>
      </c>
      <c r="P275" s="4">
        <f t="shared" si="9"/>
        <v>3.7333333333333336E-2</v>
      </c>
    </row>
    <row r="276" spans="2:16" x14ac:dyDescent="0.35">
      <c r="B276">
        <v>2009</v>
      </c>
      <c r="C276">
        <v>2009</v>
      </c>
      <c r="D276" s="1" t="s">
        <v>51</v>
      </c>
      <c r="E276" s="1" t="s">
        <v>50</v>
      </c>
      <c r="F276" s="1" t="s">
        <v>157</v>
      </c>
      <c r="G276" s="1" t="s">
        <v>156</v>
      </c>
      <c r="H276" s="1" t="s">
        <v>161</v>
      </c>
      <c r="I276" s="1" t="s">
        <v>160</v>
      </c>
      <c r="J276">
        <v>390</v>
      </c>
      <c r="K276">
        <v>825870</v>
      </c>
      <c r="L276">
        <v>47.2</v>
      </c>
      <c r="M276">
        <v>116.7</v>
      </c>
      <c r="N276" s="6" t="str">
        <f t="shared" si="8"/>
        <v>2009M1002-52135-2</v>
      </c>
      <c r="O276">
        <f>_xlfn.XLOOKUP(N276,'Demo Split, 1999-2020'!$T$2:$T$498,'Demo Split, 1999-2020'!$J$2:$J$498,,0)</f>
        <v>15</v>
      </c>
      <c r="P276" s="4">
        <f t="shared" si="9"/>
        <v>3.8461538461538464E-2</v>
      </c>
    </row>
    <row r="277" spans="2:16" x14ac:dyDescent="0.35">
      <c r="B277">
        <v>2010</v>
      </c>
      <c r="C277">
        <v>2010</v>
      </c>
      <c r="D277" s="1" t="s">
        <v>51</v>
      </c>
      <c r="E277" s="1" t="s">
        <v>50</v>
      </c>
      <c r="F277" s="1" t="s">
        <v>157</v>
      </c>
      <c r="G277" s="1" t="s">
        <v>156</v>
      </c>
      <c r="H277" s="1" t="s">
        <v>161</v>
      </c>
      <c r="I277" s="1" t="s">
        <v>160</v>
      </c>
      <c r="J277">
        <v>423</v>
      </c>
      <c r="K277">
        <v>881517</v>
      </c>
      <c r="L277">
        <v>48</v>
      </c>
      <c r="M277">
        <v>129.19999999999999</v>
      </c>
      <c r="N277" s="6" t="str">
        <f t="shared" si="8"/>
        <v>2010M1002-52135-2</v>
      </c>
      <c r="O277">
        <f>_xlfn.XLOOKUP(N277,'Demo Split, 1999-2020'!$T$2:$T$498,'Demo Split, 1999-2020'!$J$2:$J$498,,0)</f>
        <v>16</v>
      </c>
      <c r="P277" s="4">
        <f t="shared" si="9"/>
        <v>3.7825059101654845E-2</v>
      </c>
    </row>
    <row r="278" spans="2:16" x14ac:dyDescent="0.35">
      <c r="B278">
        <v>2011</v>
      </c>
      <c r="C278">
        <v>2011</v>
      </c>
      <c r="D278" s="1" t="s">
        <v>51</v>
      </c>
      <c r="E278" s="1" t="s">
        <v>50</v>
      </c>
      <c r="F278" s="1" t="s">
        <v>157</v>
      </c>
      <c r="G278" s="1" t="s">
        <v>156</v>
      </c>
      <c r="H278" s="1" t="s">
        <v>161</v>
      </c>
      <c r="I278" s="1" t="s">
        <v>160</v>
      </c>
      <c r="J278">
        <v>438</v>
      </c>
      <c r="K278">
        <v>910433</v>
      </c>
      <c r="L278">
        <v>48.1</v>
      </c>
      <c r="M278">
        <v>110.6</v>
      </c>
      <c r="N278" s="6" t="str">
        <f t="shared" si="8"/>
        <v>2011M1002-52135-2</v>
      </c>
      <c r="O278">
        <f>_xlfn.XLOOKUP(N278,'Demo Split, 1999-2020'!$T$2:$T$498,'Demo Split, 1999-2020'!$J$2:$J$498,,0)</f>
        <v>29</v>
      </c>
      <c r="P278" s="4">
        <f t="shared" si="9"/>
        <v>6.6210045662100453E-2</v>
      </c>
    </row>
    <row r="279" spans="2:16" x14ac:dyDescent="0.35">
      <c r="B279">
        <v>2012</v>
      </c>
      <c r="C279">
        <v>2012</v>
      </c>
      <c r="D279" s="1" t="s">
        <v>51</v>
      </c>
      <c r="E279" s="1" t="s">
        <v>50</v>
      </c>
      <c r="F279" s="1" t="s">
        <v>157</v>
      </c>
      <c r="G279" s="1" t="s">
        <v>156</v>
      </c>
      <c r="H279" s="1" t="s">
        <v>161</v>
      </c>
      <c r="I279" s="1" t="s">
        <v>160</v>
      </c>
      <c r="J279">
        <v>437</v>
      </c>
      <c r="K279">
        <v>924639</v>
      </c>
      <c r="L279">
        <v>47.3</v>
      </c>
      <c r="M279">
        <v>105.6</v>
      </c>
      <c r="N279" s="6" t="str">
        <f t="shared" si="8"/>
        <v>2012M1002-52135-2</v>
      </c>
      <c r="O279">
        <f>_xlfn.XLOOKUP(N279,'Demo Split, 1999-2020'!$T$2:$T$498,'Demo Split, 1999-2020'!$J$2:$J$498,,0)</f>
        <v>20</v>
      </c>
      <c r="P279" s="4">
        <f t="shared" si="9"/>
        <v>4.5766590389016017E-2</v>
      </c>
    </row>
    <row r="280" spans="2:16" x14ac:dyDescent="0.35">
      <c r="B280">
        <v>2013</v>
      </c>
      <c r="C280">
        <v>2013</v>
      </c>
      <c r="D280" s="1" t="s">
        <v>51</v>
      </c>
      <c r="E280" s="1" t="s">
        <v>50</v>
      </c>
      <c r="F280" s="1" t="s">
        <v>157</v>
      </c>
      <c r="G280" s="1" t="s">
        <v>156</v>
      </c>
      <c r="H280" s="1" t="s">
        <v>161</v>
      </c>
      <c r="I280" s="1" t="s">
        <v>160</v>
      </c>
      <c r="J280">
        <v>454</v>
      </c>
      <c r="K280">
        <v>943211</v>
      </c>
      <c r="L280">
        <v>48.1</v>
      </c>
      <c r="M280">
        <v>108.9</v>
      </c>
      <c r="N280" s="6" t="str">
        <f t="shared" si="8"/>
        <v>2013M1002-52135-2</v>
      </c>
      <c r="O280">
        <f>_xlfn.XLOOKUP(N280,'Demo Split, 1999-2020'!$T$2:$T$498,'Demo Split, 1999-2020'!$J$2:$J$498,,0)</f>
        <v>24</v>
      </c>
      <c r="P280" s="4">
        <f t="shared" si="9"/>
        <v>5.2863436123348019E-2</v>
      </c>
    </row>
    <row r="281" spans="2:16" x14ac:dyDescent="0.35">
      <c r="B281">
        <v>2014</v>
      </c>
      <c r="C281">
        <v>2014</v>
      </c>
      <c r="D281" s="1" t="s">
        <v>51</v>
      </c>
      <c r="E281" s="1" t="s">
        <v>50</v>
      </c>
      <c r="F281" s="1" t="s">
        <v>157</v>
      </c>
      <c r="G281" s="1" t="s">
        <v>156</v>
      </c>
      <c r="H281" s="1" t="s">
        <v>161</v>
      </c>
      <c r="I281" s="1" t="s">
        <v>160</v>
      </c>
      <c r="J281">
        <v>456</v>
      </c>
      <c r="K281">
        <v>960008</v>
      </c>
      <c r="L281">
        <v>47.5</v>
      </c>
      <c r="M281">
        <v>107</v>
      </c>
      <c r="N281" s="6" t="str">
        <f t="shared" si="8"/>
        <v>2014M1002-52135-2</v>
      </c>
      <c r="O281">
        <f>_xlfn.XLOOKUP(N281,'Demo Split, 1999-2020'!$T$2:$T$498,'Demo Split, 1999-2020'!$J$2:$J$498,,0)</f>
        <v>15</v>
      </c>
      <c r="P281" s="4">
        <f t="shared" si="9"/>
        <v>3.2894736842105261E-2</v>
      </c>
    </row>
    <row r="282" spans="2:16" x14ac:dyDescent="0.35">
      <c r="B282">
        <v>2015</v>
      </c>
      <c r="C282">
        <v>2015</v>
      </c>
      <c r="D282" s="1" t="s">
        <v>51</v>
      </c>
      <c r="E282" s="1" t="s">
        <v>50</v>
      </c>
      <c r="F282" s="1" t="s">
        <v>157</v>
      </c>
      <c r="G282" s="1" t="s">
        <v>156</v>
      </c>
      <c r="H282" s="1" t="s">
        <v>161</v>
      </c>
      <c r="I282" s="1" t="s">
        <v>160</v>
      </c>
      <c r="J282">
        <v>545</v>
      </c>
      <c r="K282">
        <v>978177</v>
      </c>
      <c r="L282">
        <v>55.7</v>
      </c>
      <c r="M282">
        <v>119.7</v>
      </c>
      <c r="N282" s="6" t="str">
        <f t="shared" si="8"/>
        <v>2015M1002-52135-2</v>
      </c>
      <c r="O282">
        <f>_xlfn.XLOOKUP(N282,'Demo Split, 1999-2020'!$T$2:$T$498,'Demo Split, 1999-2020'!$J$2:$J$498,,0)</f>
        <v>30</v>
      </c>
      <c r="P282" s="4">
        <f t="shared" si="9"/>
        <v>5.5045871559633031E-2</v>
      </c>
    </row>
    <row r="283" spans="2:16" x14ac:dyDescent="0.35">
      <c r="B283">
        <v>2016</v>
      </c>
      <c r="C283">
        <v>2016</v>
      </c>
      <c r="D283" s="1" t="s">
        <v>51</v>
      </c>
      <c r="E283" s="1" t="s">
        <v>50</v>
      </c>
      <c r="F283" s="1" t="s">
        <v>157</v>
      </c>
      <c r="G283" s="1" t="s">
        <v>156</v>
      </c>
      <c r="H283" s="1" t="s">
        <v>161</v>
      </c>
      <c r="I283" s="1" t="s">
        <v>160</v>
      </c>
      <c r="J283">
        <v>587</v>
      </c>
      <c r="K283">
        <v>992737</v>
      </c>
      <c r="L283">
        <v>59.1</v>
      </c>
      <c r="M283">
        <v>111.1</v>
      </c>
      <c r="N283" s="6" t="str">
        <f t="shared" si="8"/>
        <v>2016M1002-52135-2</v>
      </c>
      <c r="O283">
        <f>_xlfn.XLOOKUP(N283,'Demo Split, 1999-2020'!$T$2:$T$498,'Demo Split, 1999-2020'!$J$2:$J$498,,0)</f>
        <v>39</v>
      </c>
      <c r="P283" s="4">
        <f t="shared" si="9"/>
        <v>6.6439522998296419E-2</v>
      </c>
    </row>
    <row r="284" spans="2:16" x14ac:dyDescent="0.35">
      <c r="B284">
        <v>2017</v>
      </c>
      <c r="C284">
        <v>2017</v>
      </c>
      <c r="D284" s="1" t="s">
        <v>51</v>
      </c>
      <c r="E284" s="1" t="s">
        <v>50</v>
      </c>
      <c r="F284" s="1" t="s">
        <v>157</v>
      </c>
      <c r="G284" s="1" t="s">
        <v>156</v>
      </c>
      <c r="H284" s="1" t="s">
        <v>161</v>
      </c>
      <c r="I284" s="1" t="s">
        <v>160</v>
      </c>
      <c r="J284">
        <v>673</v>
      </c>
      <c r="K284">
        <v>1013407</v>
      </c>
      <c r="L284">
        <v>66.400000000000006</v>
      </c>
      <c r="M284">
        <v>128.1</v>
      </c>
      <c r="N284" s="6" t="str">
        <f t="shared" si="8"/>
        <v>2017M1002-52135-2</v>
      </c>
      <c r="O284">
        <f>_xlfn.XLOOKUP(N284,'Demo Split, 1999-2020'!$T$2:$T$498,'Demo Split, 1999-2020'!$J$2:$J$498,,0)</f>
        <v>31</v>
      </c>
      <c r="P284" s="4">
        <f t="shared" si="9"/>
        <v>4.6062407132243688E-2</v>
      </c>
    </row>
    <row r="285" spans="2:16" x14ac:dyDescent="0.35">
      <c r="B285">
        <v>2018</v>
      </c>
      <c r="C285">
        <v>2018</v>
      </c>
      <c r="D285" s="1" t="s">
        <v>51</v>
      </c>
      <c r="E285" s="1" t="s">
        <v>50</v>
      </c>
      <c r="F285" s="1" t="s">
        <v>157</v>
      </c>
      <c r="G285" s="1" t="s">
        <v>156</v>
      </c>
      <c r="H285" s="1" t="s">
        <v>161</v>
      </c>
      <c r="I285" s="1" t="s">
        <v>160</v>
      </c>
      <c r="J285">
        <v>705</v>
      </c>
      <c r="K285">
        <v>1029657</v>
      </c>
      <c r="L285">
        <v>68.5</v>
      </c>
      <c r="M285">
        <v>133.80000000000001</v>
      </c>
      <c r="N285" s="6" t="str">
        <f t="shared" si="8"/>
        <v>2018M1002-52135-2</v>
      </c>
      <c r="O285">
        <f>_xlfn.XLOOKUP(N285,'Demo Split, 1999-2020'!$T$2:$T$498,'Demo Split, 1999-2020'!$J$2:$J$498,,0)</f>
        <v>39</v>
      </c>
      <c r="P285" s="4">
        <f t="shared" si="9"/>
        <v>5.5319148936170209E-2</v>
      </c>
    </row>
    <row r="286" spans="2:16" x14ac:dyDescent="0.35">
      <c r="B286">
        <v>2019</v>
      </c>
      <c r="C286">
        <v>2019</v>
      </c>
      <c r="D286" s="1" t="s">
        <v>51</v>
      </c>
      <c r="E286" s="1" t="s">
        <v>50</v>
      </c>
      <c r="F286" s="1" t="s">
        <v>157</v>
      </c>
      <c r="G286" s="1" t="s">
        <v>156</v>
      </c>
      <c r="H286" s="1" t="s">
        <v>161</v>
      </c>
      <c r="I286" s="1" t="s">
        <v>160</v>
      </c>
      <c r="J286">
        <v>807</v>
      </c>
      <c r="K286">
        <v>1042067</v>
      </c>
      <c r="L286">
        <v>77.400000000000006</v>
      </c>
      <c r="M286">
        <v>145.1</v>
      </c>
      <c r="N286" s="6" t="str">
        <f t="shared" si="8"/>
        <v>2019M1002-52135-2</v>
      </c>
      <c r="O286">
        <f>_xlfn.XLOOKUP(N286,'Demo Split, 1999-2020'!$T$2:$T$498,'Demo Split, 1999-2020'!$J$2:$J$498,,0)</f>
        <v>42</v>
      </c>
      <c r="P286" s="4">
        <f t="shared" si="9"/>
        <v>5.204460966542751E-2</v>
      </c>
    </row>
    <row r="287" spans="2:16" x14ac:dyDescent="0.35">
      <c r="B287">
        <v>2020</v>
      </c>
      <c r="C287">
        <v>2020</v>
      </c>
      <c r="D287" s="1" t="s">
        <v>51</v>
      </c>
      <c r="E287" s="1" t="s">
        <v>50</v>
      </c>
      <c r="F287" s="1" t="s">
        <v>157</v>
      </c>
      <c r="G287" s="1" t="s">
        <v>156</v>
      </c>
      <c r="H287" s="1" t="s">
        <v>161</v>
      </c>
      <c r="I287" s="1" t="s">
        <v>160</v>
      </c>
      <c r="J287">
        <v>1014</v>
      </c>
      <c r="K287">
        <v>1099083</v>
      </c>
      <c r="L287">
        <v>92.3</v>
      </c>
      <c r="M287">
        <v>172.7</v>
      </c>
      <c r="N287" s="6" t="str">
        <f t="shared" si="8"/>
        <v>2020M1002-52135-2</v>
      </c>
      <c r="O287">
        <f>_xlfn.XLOOKUP(N287,'Demo Split, 1999-2020'!$T$2:$T$498,'Demo Split, 1999-2020'!$J$2:$J$498,,0)</f>
        <v>37</v>
      </c>
      <c r="P287" s="4">
        <f t="shared" si="9"/>
        <v>3.6489151873767257E-2</v>
      </c>
    </row>
    <row r="288" spans="2:16" x14ac:dyDescent="0.35">
      <c r="B288">
        <v>1999</v>
      </c>
      <c r="C288">
        <v>1999</v>
      </c>
      <c r="D288" s="1" t="s">
        <v>51</v>
      </c>
      <c r="E288" s="1" t="s">
        <v>50</v>
      </c>
      <c r="F288" s="1" t="s">
        <v>155</v>
      </c>
      <c r="G288" s="1" t="s">
        <v>154</v>
      </c>
      <c r="H288" s="1" t="s">
        <v>161</v>
      </c>
      <c r="I288" s="1" t="s">
        <v>160</v>
      </c>
      <c r="J288">
        <v>5904</v>
      </c>
      <c r="K288">
        <v>1117398</v>
      </c>
      <c r="L288">
        <v>528.4</v>
      </c>
      <c r="M288">
        <v>1028.5999999999999</v>
      </c>
      <c r="N288" s="6" t="str">
        <f t="shared" si="8"/>
        <v>1999M1002-52186-2</v>
      </c>
      <c r="O288">
        <f>_xlfn.XLOOKUP(N288,'Demo Split, 1999-2020'!$T$2:$T$498,'Demo Split, 1999-2020'!$J$2:$J$498,,0)</f>
        <v>222</v>
      </c>
      <c r="P288" s="4">
        <f t="shared" si="9"/>
        <v>3.7601626016260166E-2</v>
      </c>
    </row>
    <row r="289" spans="2:16" x14ac:dyDescent="0.35">
      <c r="B289">
        <v>2000</v>
      </c>
      <c r="C289">
        <v>2000</v>
      </c>
      <c r="D289" s="1" t="s">
        <v>51</v>
      </c>
      <c r="E289" s="1" t="s">
        <v>50</v>
      </c>
      <c r="F289" s="1" t="s">
        <v>155</v>
      </c>
      <c r="G289" s="1" t="s">
        <v>154</v>
      </c>
      <c r="H289" s="1" t="s">
        <v>161</v>
      </c>
      <c r="I289" s="1" t="s">
        <v>160</v>
      </c>
      <c r="J289">
        <v>5973</v>
      </c>
      <c r="K289">
        <v>1155275</v>
      </c>
      <c r="L289">
        <v>517</v>
      </c>
      <c r="M289">
        <v>955.6</v>
      </c>
      <c r="N289" s="6" t="str">
        <f t="shared" si="8"/>
        <v>2000M1002-52186-2</v>
      </c>
      <c r="O289">
        <f>_xlfn.XLOOKUP(N289,'Demo Split, 1999-2020'!$T$2:$T$498,'Demo Split, 1999-2020'!$J$2:$J$498,,0)</f>
        <v>225</v>
      </c>
      <c r="P289" s="4">
        <f t="shared" si="9"/>
        <v>3.7669512807634357E-2</v>
      </c>
    </row>
    <row r="290" spans="2:16" x14ac:dyDescent="0.35">
      <c r="B290">
        <v>2001</v>
      </c>
      <c r="C290">
        <v>2001</v>
      </c>
      <c r="D290" s="1" t="s">
        <v>51</v>
      </c>
      <c r="E290" s="1" t="s">
        <v>50</v>
      </c>
      <c r="F290" s="1" t="s">
        <v>155</v>
      </c>
      <c r="G290" s="1" t="s">
        <v>154</v>
      </c>
      <c r="H290" s="1" t="s">
        <v>161</v>
      </c>
      <c r="I290" s="1" t="s">
        <v>160</v>
      </c>
      <c r="J290">
        <v>6257</v>
      </c>
      <c r="K290">
        <v>1163016</v>
      </c>
      <c r="L290">
        <v>538</v>
      </c>
      <c r="M290">
        <v>969</v>
      </c>
      <c r="N290" s="6" t="str">
        <f t="shared" si="8"/>
        <v>2001M1002-52186-2</v>
      </c>
      <c r="O290">
        <f>_xlfn.XLOOKUP(N290,'Demo Split, 1999-2020'!$T$2:$T$498,'Demo Split, 1999-2020'!$J$2:$J$498,,0)</f>
        <v>244</v>
      </c>
      <c r="P290" s="4">
        <f t="shared" si="9"/>
        <v>3.8996324116988973E-2</v>
      </c>
    </row>
    <row r="291" spans="2:16" x14ac:dyDescent="0.35">
      <c r="B291">
        <v>2002</v>
      </c>
      <c r="C291">
        <v>2002</v>
      </c>
      <c r="D291" s="1" t="s">
        <v>51</v>
      </c>
      <c r="E291" s="1" t="s">
        <v>50</v>
      </c>
      <c r="F291" s="1" t="s">
        <v>155</v>
      </c>
      <c r="G291" s="1" t="s">
        <v>154</v>
      </c>
      <c r="H291" s="1" t="s">
        <v>161</v>
      </c>
      <c r="I291" s="1" t="s">
        <v>160</v>
      </c>
      <c r="J291">
        <v>6567</v>
      </c>
      <c r="K291">
        <v>1173608</v>
      </c>
      <c r="L291">
        <v>559.6</v>
      </c>
      <c r="M291">
        <v>994.5</v>
      </c>
      <c r="N291" s="6" t="str">
        <f t="shared" si="8"/>
        <v>2002M1002-52186-2</v>
      </c>
      <c r="O291">
        <f>_xlfn.XLOOKUP(N291,'Demo Split, 1999-2020'!$T$2:$T$498,'Demo Split, 1999-2020'!$J$2:$J$498,,0)</f>
        <v>248</v>
      </c>
      <c r="P291" s="4">
        <f t="shared" si="9"/>
        <v>3.7764580478148319E-2</v>
      </c>
    </row>
    <row r="292" spans="2:16" x14ac:dyDescent="0.35">
      <c r="B292">
        <v>2003</v>
      </c>
      <c r="C292">
        <v>2003</v>
      </c>
      <c r="D292" s="1" t="s">
        <v>51</v>
      </c>
      <c r="E292" s="1" t="s">
        <v>50</v>
      </c>
      <c r="F292" s="1" t="s">
        <v>155</v>
      </c>
      <c r="G292" s="1" t="s">
        <v>154</v>
      </c>
      <c r="H292" s="1" t="s">
        <v>161</v>
      </c>
      <c r="I292" s="1" t="s">
        <v>160</v>
      </c>
      <c r="J292">
        <v>6867</v>
      </c>
      <c r="K292">
        <v>1183110</v>
      </c>
      <c r="L292">
        <v>580.4</v>
      </c>
      <c r="M292">
        <v>1016.7</v>
      </c>
      <c r="N292" s="6" t="str">
        <f t="shared" si="8"/>
        <v>2003M1002-52186-2</v>
      </c>
      <c r="O292">
        <f>_xlfn.XLOOKUP(N292,'Demo Split, 1999-2020'!$T$2:$T$498,'Demo Split, 1999-2020'!$J$2:$J$498,,0)</f>
        <v>259</v>
      </c>
      <c r="P292" s="4">
        <f t="shared" si="9"/>
        <v>3.7716615698267071E-2</v>
      </c>
    </row>
    <row r="293" spans="2:16" x14ac:dyDescent="0.35">
      <c r="B293">
        <v>2004</v>
      </c>
      <c r="C293">
        <v>2004</v>
      </c>
      <c r="D293" s="1" t="s">
        <v>51</v>
      </c>
      <c r="E293" s="1" t="s">
        <v>50</v>
      </c>
      <c r="F293" s="1" t="s">
        <v>155</v>
      </c>
      <c r="G293" s="1" t="s">
        <v>154</v>
      </c>
      <c r="H293" s="1" t="s">
        <v>161</v>
      </c>
      <c r="I293" s="1" t="s">
        <v>160</v>
      </c>
      <c r="J293">
        <v>6870</v>
      </c>
      <c r="K293">
        <v>1194873</v>
      </c>
      <c r="L293">
        <v>575</v>
      </c>
      <c r="M293">
        <v>982.6</v>
      </c>
      <c r="N293" s="6" t="str">
        <f t="shared" si="8"/>
        <v>2004M1002-52186-2</v>
      </c>
      <c r="O293">
        <f>_xlfn.XLOOKUP(N293,'Demo Split, 1999-2020'!$T$2:$T$498,'Demo Split, 1999-2020'!$J$2:$J$498,,0)</f>
        <v>290</v>
      </c>
      <c r="P293" s="4">
        <f t="shared" si="9"/>
        <v>4.2212518195050945E-2</v>
      </c>
    </row>
    <row r="294" spans="2:16" x14ac:dyDescent="0.35">
      <c r="B294">
        <v>2005</v>
      </c>
      <c r="C294">
        <v>2005</v>
      </c>
      <c r="D294" s="1" t="s">
        <v>51</v>
      </c>
      <c r="E294" s="1" t="s">
        <v>50</v>
      </c>
      <c r="F294" s="1" t="s">
        <v>155</v>
      </c>
      <c r="G294" s="1" t="s">
        <v>154</v>
      </c>
      <c r="H294" s="1" t="s">
        <v>161</v>
      </c>
      <c r="I294" s="1" t="s">
        <v>160</v>
      </c>
      <c r="J294">
        <v>7283</v>
      </c>
      <c r="K294">
        <v>1206095</v>
      </c>
      <c r="L294">
        <v>603.79999999999995</v>
      </c>
      <c r="M294">
        <v>1006.3</v>
      </c>
      <c r="N294" s="6" t="str">
        <f t="shared" si="8"/>
        <v>2005M1002-52186-2</v>
      </c>
      <c r="O294">
        <f>_xlfn.XLOOKUP(N294,'Demo Split, 1999-2020'!$T$2:$T$498,'Demo Split, 1999-2020'!$J$2:$J$498,,0)</f>
        <v>294</v>
      </c>
      <c r="P294" s="4">
        <f t="shared" si="9"/>
        <v>4.0367980227928049E-2</v>
      </c>
    </row>
    <row r="295" spans="2:16" x14ac:dyDescent="0.35">
      <c r="B295">
        <v>2006</v>
      </c>
      <c r="C295">
        <v>2006</v>
      </c>
      <c r="D295" s="1" t="s">
        <v>51</v>
      </c>
      <c r="E295" s="1" t="s">
        <v>50</v>
      </c>
      <c r="F295" s="1" t="s">
        <v>155</v>
      </c>
      <c r="G295" s="1" t="s">
        <v>154</v>
      </c>
      <c r="H295" s="1" t="s">
        <v>161</v>
      </c>
      <c r="I295" s="1" t="s">
        <v>160</v>
      </c>
      <c r="J295">
        <v>7259</v>
      </c>
      <c r="K295">
        <v>1217864</v>
      </c>
      <c r="L295">
        <v>596</v>
      </c>
      <c r="M295">
        <v>967.6</v>
      </c>
      <c r="N295" s="6" t="str">
        <f t="shared" si="8"/>
        <v>2006M1002-52186-2</v>
      </c>
      <c r="O295">
        <f>_xlfn.XLOOKUP(N295,'Demo Split, 1999-2020'!$T$2:$T$498,'Demo Split, 1999-2020'!$J$2:$J$498,,0)</f>
        <v>292</v>
      </c>
      <c r="P295" s="4">
        <f t="shared" si="9"/>
        <v>4.0225926436148231E-2</v>
      </c>
    </row>
    <row r="296" spans="2:16" x14ac:dyDescent="0.35">
      <c r="B296">
        <v>2007</v>
      </c>
      <c r="C296">
        <v>2007</v>
      </c>
      <c r="D296" s="1" t="s">
        <v>51</v>
      </c>
      <c r="E296" s="1" t="s">
        <v>50</v>
      </c>
      <c r="F296" s="1" t="s">
        <v>155</v>
      </c>
      <c r="G296" s="1" t="s">
        <v>154</v>
      </c>
      <c r="H296" s="1" t="s">
        <v>161</v>
      </c>
      <c r="I296" s="1" t="s">
        <v>160</v>
      </c>
      <c r="J296">
        <v>7483</v>
      </c>
      <c r="K296">
        <v>1229652</v>
      </c>
      <c r="L296">
        <v>608.5</v>
      </c>
      <c r="M296">
        <v>981.3</v>
      </c>
      <c r="N296" s="6" t="str">
        <f t="shared" si="8"/>
        <v>2007M1002-52186-2</v>
      </c>
      <c r="O296">
        <f>_xlfn.XLOOKUP(N296,'Demo Split, 1999-2020'!$T$2:$T$498,'Demo Split, 1999-2020'!$J$2:$J$498,,0)</f>
        <v>290</v>
      </c>
      <c r="P296" s="4">
        <f t="shared" si="9"/>
        <v>3.8754510223172521E-2</v>
      </c>
    </row>
    <row r="297" spans="2:16" x14ac:dyDescent="0.35">
      <c r="B297">
        <v>2008</v>
      </c>
      <c r="C297">
        <v>2008</v>
      </c>
      <c r="D297" s="1" t="s">
        <v>51</v>
      </c>
      <c r="E297" s="1" t="s">
        <v>50</v>
      </c>
      <c r="F297" s="1" t="s">
        <v>155</v>
      </c>
      <c r="G297" s="1" t="s">
        <v>154</v>
      </c>
      <c r="H297" s="1" t="s">
        <v>161</v>
      </c>
      <c r="I297" s="1" t="s">
        <v>160</v>
      </c>
      <c r="J297">
        <v>7764</v>
      </c>
      <c r="K297">
        <v>1241875</v>
      </c>
      <c r="L297">
        <v>625.20000000000005</v>
      </c>
      <c r="M297">
        <v>971.5</v>
      </c>
      <c r="N297" s="6" t="str">
        <f t="shared" si="8"/>
        <v>2008M1002-52186-2</v>
      </c>
      <c r="O297">
        <f>_xlfn.XLOOKUP(N297,'Demo Split, 1999-2020'!$T$2:$T$498,'Demo Split, 1999-2020'!$J$2:$J$498,,0)</f>
        <v>294</v>
      </c>
      <c r="P297" s="4">
        <f t="shared" si="9"/>
        <v>3.7867078825347761E-2</v>
      </c>
    </row>
    <row r="298" spans="2:16" x14ac:dyDescent="0.35">
      <c r="B298">
        <v>2009</v>
      </c>
      <c r="C298">
        <v>2009</v>
      </c>
      <c r="D298" s="1" t="s">
        <v>51</v>
      </c>
      <c r="E298" s="1" t="s">
        <v>50</v>
      </c>
      <c r="F298" s="1" t="s">
        <v>155</v>
      </c>
      <c r="G298" s="1" t="s">
        <v>154</v>
      </c>
      <c r="H298" s="1" t="s">
        <v>161</v>
      </c>
      <c r="I298" s="1" t="s">
        <v>160</v>
      </c>
      <c r="J298">
        <v>7694</v>
      </c>
      <c r="K298">
        <v>1252949</v>
      </c>
      <c r="L298">
        <v>614.1</v>
      </c>
      <c r="M298">
        <v>929.3</v>
      </c>
      <c r="N298" s="6" t="str">
        <f t="shared" si="8"/>
        <v>2009M1002-52186-2</v>
      </c>
      <c r="O298">
        <f>_xlfn.XLOOKUP(N298,'Demo Split, 1999-2020'!$T$2:$T$498,'Demo Split, 1999-2020'!$J$2:$J$498,,0)</f>
        <v>298</v>
      </c>
      <c r="P298" s="4">
        <f t="shared" si="9"/>
        <v>3.8731479074603586E-2</v>
      </c>
    </row>
    <row r="299" spans="2:16" x14ac:dyDescent="0.35">
      <c r="B299">
        <v>2010</v>
      </c>
      <c r="C299">
        <v>2010</v>
      </c>
      <c r="D299" s="1" t="s">
        <v>51</v>
      </c>
      <c r="E299" s="1" t="s">
        <v>50</v>
      </c>
      <c r="F299" s="1" t="s">
        <v>155</v>
      </c>
      <c r="G299" s="1" t="s">
        <v>154</v>
      </c>
      <c r="H299" s="1" t="s">
        <v>161</v>
      </c>
      <c r="I299" s="1" t="s">
        <v>160</v>
      </c>
      <c r="J299">
        <v>8072</v>
      </c>
      <c r="K299">
        <v>1261137</v>
      </c>
      <c r="L299">
        <v>640.1</v>
      </c>
      <c r="M299">
        <v>965.8</v>
      </c>
      <c r="N299" s="6" t="str">
        <f t="shared" si="8"/>
        <v>2010M1002-52186-2</v>
      </c>
      <c r="O299">
        <f>_xlfn.XLOOKUP(N299,'Demo Split, 1999-2020'!$T$2:$T$498,'Demo Split, 1999-2020'!$J$2:$J$498,,0)</f>
        <v>326</v>
      </c>
      <c r="P299" s="4">
        <f t="shared" si="9"/>
        <v>4.0386521308225967E-2</v>
      </c>
    </row>
    <row r="300" spans="2:16" x14ac:dyDescent="0.35">
      <c r="B300">
        <v>2011</v>
      </c>
      <c r="C300">
        <v>2011</v>
      </c>
      <c r="D300" s="1" t="s">
        <v>51</v>
      </c>
      <c r="E300" s="1" t="s">
        <v>50</v>
      </c>
      <c r="F300" s="1" t="s">
        <v>155</v>
      </c>
      <c r="G300" s="1" t="s">
        <v>154</v>
      </c>
      <c r="H300" s="1" t="s">
        <v>161</v>
      </c>
      <c r="I300" s="1" t="s">
        <v>160</v>
      </c>
      <c r="J300">
        <v>8175</v>
      </c>
      <c r="K300">
        <v>1275611</v>
      </c>
      <c r="L300">
        <v>640.9</v>
      </c>
      <c r="M300">
        <v>933.8</v>
      </c>
      <c r="N300" s="6" t="str">
        <f t="shared" si="8"/>
        <v>2011M1002-52186-2</v>
      </c>
      <c r="O300">
        <f>_xlfn.XLOOKUP(N300,'Demo Split, 1999-2020'!$T$2:$T$498,'Demo Split, 1999-2020'!$J$2:$J$498,,0)</f>
        <v>320</v>
      </c>
      <c r="P300" s="4">
        <f t="shared" si="9"/>
        <v>3.914373088685015E-2</v>
      </c>
    </row>
    <row r="301" spans="2:16" x14ac:dyDescent="0.35">
      <c r="B301">
        <v>2012</v>
      </c>
      <c r="C301">
        <v>2012</v>
      </c>
      <c r="D301" s="1" t="s">
        <v>51</v>
      </c>
      <c r="E301" s="1" t="s">
        <v>50</v>
      </c>
      <c r="F301" s="1" t="s">
        <v>155</v>
      </c>
      <c r="G301" s="1" t="s">
        <v>154</v>
      </c>
      <c r="H301" s="1" t="s">
        <v>161</v>
      </c>
      <c r="I301" s="1" t="s">
        <v>160</v>
      </c>
      <c r="J301">
        <v>8598</v>
      </c>
      <c r="K301">
        <v>1285777</v>
      </c>
      <c r="L301">
        <v>668.7</v>
      </c>
      <c r="M301">
        <v>929.9</v>
      </c>
      <c r="N301" s="6" t="str">
        <f t="shared" si="8"/>
        <v>2012M1002-52186-2</v>
      </c>
      <c r="O301">
        <f>_xlfn.XLOOKUP(N301,'Demo Split, 1999-2020'!$T$2:$T$498,'Demo Split, 1999-2020'!$J$2:$J$498,,0)</f>
        <v>364</v>
      </c>
      <c r="P301" s="4">
        <f t="shared" si="9"/>
        <v>4.2335426843451963E-2</v>
      </c>
    </row>
    <row r="302" spans="2:16" x14ac:dyDescent="0.35">
      <c r="B302">
        <v>2013</v>
      </c>
      <c r="C302">
        <v>2013</v>
      </c>
      <c r="D302" s="1" t="s">
        <v>51</v>
      </c>
      <c r="E302" s="1" t="s">
        <v>50</v>
      </c>
      <c r="F302" s="1" t="s">
        <v>155</v>
      </c>
      <c r="G302" s="1" t="s">
        <v>154</v>
      </c>
      <c r="H302" s="1" t="s">
        <v>161</v>
      </c>
      <c r="I302" s="1" t="s">
        <v>160</v>
      </c>
      <c r="J302">
        <v>8840</v>
      </c>
      <c r="K302">
        <v>1297271</v>
      </c>
      <c r="L302">
        <v>681.4</v>
      </c>
      <c r="M302">
        <v>930.6</v>
      </c>
      <c r="N302" s="6" t="str">
        <f t="shared" si="8"/>
        <v>2013M1002-52186-2</v>
      </c>
      <c r="O302">
        <f>_xlfn.XLOOKUP(N302,'Demo Split, 1999-2020'!$T$2:$T$498,'Demo Split, 1999-2020'!$J$2:$J$498,,0)</f>
        <v>375</v>
      </c>
      <c r="P302" s="4">
        <f t="shared" si="9"/>
        <v>4.2420814479638011E-2</v>
      </c>
    </row>
    <row r="303" spans="2:16" x14ac:dyDescent="0.35">
      <c r="B303">
        <v>2014</v>
      </c>
      <c r="C303">
        <v>2014</v>
      </c>
      <c r="D303" s="1" t="s">
        <v>51</v>
      </c>
      <c r="E303" s="1" t="s">
        <v>50</v>
      </c>
      <c r="F303" s="1" t="s">
        <v>155</v>
      </c>
      <c r="G303" s="1" t="s">
        <v>154</v>
      </c>
      <c r="H303" s="1" t="s">
        <v>161</v>
      </c>
      <c r="I303" s="1" t="s">
        <v>160</v>
      </c>
      <c r="J303">
        <v>9338</v>
      </c>
      <c r="K303">
        <v>1308965</v>
      </c>
      <c r="L303">
        <v>713.4</v>
      </c>
      <c r="M303">
        <v>935</v>
      </c>
      <c r="N303" s="6" t="str">
        <f t="shared" si="8"/>
        <v>2014M1002-52186-2</v>
      </c>
      <c r="O303">
        <f>_xlfn.XLOOKUP(N303,'Demo Split, 1999-2020'!$T$2:$T$498,'Demo Split, 1999-2020'!$J$2:$J$498,,0)</f>
        <v>348</v>
      </c>
      <c r="P303" s="4">
        <f t="shared" si="9"/>
        <v>3.7267080745341616E-2</v>
      </c>
    </row>
    <row r="304" spans="2:16" x14ac:dyDescent="0.35">
      <c r="B304">
        <v>2015</v>
      </c>
      <c r="C304">
        <v>2015</v>
      </c>
      <c r="D304" s="1" t="s">
        <v>51</v>
      </c>
      <c r="E304" s="1" t="s">
        <v>50</v>
      </c>
      <c r="F304" s="1" t="s">
        <v>155</v>
      </c>
      <c r="G304" s="1" t="s">
        <v>154</v>
      </c>
      <c r="H304" s="1" t="s">
        <v>161</v>
      </c>
      <c r="I304" s="1" t="s">
        <v>160</v>
      </c>
      <c r="J304">
        <v>9869</v>
      </c>
      <c r="K304">
        <v>1320413</v>
      </c>
      <c r="L304">
        <v>747.4</v>
      </c>
      <c r="M304">
        <v>950.2</v>
      </c>
      <c r="N304" s="6" t="str">
        <f t="shared" si="8"/>
        <v>2015M1002-52186-2</v>
      </c>
      <c r="O304">
        <f>_xlfn.XLOOKUP(N304,'Demo Split, 1999-2020'!$T$2:$T$498,'Demo Split, 1999-2020'!$J$2:$J$498,,0)</f>
        <v>395</v>
      </c>
      <c r="P304" s="4">
        <f t="shared" si="9"/>
        <v>4.0024318573310368E-2</v>
      </c>
    </row>
    <row r="305" spans="2:16" x14ac:dyDescent="0.35">
      <c r="B305">
        <v>2016</v>
      </c>
      <c r="C305">
        <v>2016</v>
      </c>
      <c r="D305" s="1" t="s">
        <v>51</v>
      </c>
      <c r="E305" s="1" t="s">
        <v>50</v>
      </c>
      <c r="F305" s="1" t="s">
        <v>155</v>
      </c>
      <c r="G305" s="1" t="s">
        <v>154</v>
      </c>
      <c r="H305" s="1" t="s">
        <v>161</v>
      </c>
      <c r="I305" s="1" t="s">
        <v>160</v>
      </c>
      <c r="J305">
        <v>10280</v>
      </c>
      <c r="K305">
        <v>1330302</v>
      </c>
      <c r="L305">
        <v>772.8</v>
      </c>
      <c r="M305">
        <v>954</v>
      </c>
      <c r="N305" s="6" t="str">
        <f t="shared" si="8"/>
        <v>2016M1002-52186-2</v>
      </c>
      <c r="O305">
        <f>_xlfn.XLOOKUP(N305,'Demo Split, 1999-2020'!$T$2:$T$498,'Demo Split, 1999-2020'!$J$2:$J$498,,0)</f>
        <v>441</v>
      </c>
      <c r="P305" s="4">
        <f t="shared" si="9"/>
        <v>4.2898832684824903E-2</v>
      </c>
    </row>
    <row r="306" spans="2:16" x14ac:dyDescent="0.35">
      <c r="B306">
        <v>2017</v>
      </c>
      <c r="C306">
        <v>2017</v>
      </c>
      <c r="D306" s="1" t="s">
        <v>51</v>
      </c>
      <c r="E306" s="1" t="s">
        <v>50</v>
      </c>
      <c r="F306" s="1" t="s">
        <v>155</v>
      </c>
      <c r="G306" s="1" t="s">
        <v>154</v>
      </c>
      <c r="H306" s="1" t="s">
        <v>161</v>
      </c>
      <c r="I306" s="1" t="s">
        <v>160</v>
      </c>
      <c r="J306">
        <v>10502</v>
      </c>
      <c r="K306">
        <v>1338910</v>
      </c>
      <c r="L306">
        <v>784.4</v>
      </c>
      <c r="M306">
        <v>943.9</v>
      </c>
      <c r="N306" s="6" t="str">
        <f t="shared" si="8"/>
        <v>2017M1002-52186-2</v>
      </c>
      <c r="O306">
        <f>_xlfn.XLOOKUP(N306,'Demo Split, 1999-2020'!$T$2:$T$498,'Demo Split, 1999-2020'!$J$2:$J$498,,0)</f>
        <v>448</v>
      </c>
      <c r="P306" s="4">
        <f t="shared" si="9"/>
        <v>4.2658541230241862E-2</v>
      </c>
    </row>
    <row r="307" spans="2:16" x14ac:dyDescent="0.35">
      <c r="B307">
        <v>2018</v>
      </c>
      <c r="C307">
        <v>2018</v>
      </c>
      <c r="D307" s="1" t="s">
        <v>51</v>
      </c>
      <c r="E307" s="1" t="s">
        <v>50</v>
      </c>
      <c r="F307" s="1" t="s">
        <v>155</v>
      </c>
      <c r="G307" s="1" t="s">
        <v>154</v>
      </c>
      <c r="H307" s="1" t="s">
        <v>161</v>
      </c>
      <c r="I307" s="1" t="s">
        <v>160</v>
      </c>
      <c r="J307">
        <v>10875</v>
      </c>
      <c r="K307">
        <v>1346333</v>
      </c>
      <c r="L307">
        <v>807.7</v>
      </c>
      <c r="M307">
        <v>937.4</v>
      </c>
      <c r="N307" s="6" t="str">
        <f t="shared" si="8"/>
        <v>2018M1002-52186-2</v>
      </c>
      <c r="O307">
        <f>_xlfn.XLOOKUP(N307,'Demo Split, 1999-2020'!$T$2:$T$498,'Demo Split, 1999-2020'!$J$2:$J$498,,0)</f>
        <v>468</v>
      </c>
      <c r="P307" s="4">
        <f t="shared" si="9"/>
        <v>4.3034482758620693E-2</v>
      </c>
    </row>
    <row r="308" spans="2:16" x14ac:dyDescent="0.35">
      <c r="B308">
        <v>2019</v>
      </c>
      <c r="C308">
        <v>2019</v>
      </c>
      <c r="D308" s="1" t="s">
        <v>51</v>
      </c>
      <c r="E308" s="1" t="s">
        <v>50</v>
      </c>
      <c r="F308" s="1" t="s">
        <v>155</v>
      </c>
      <c r="G308" s="1" t="s">
        <v>154</v>
      </c>
      <c r="H308" s="1" t="s">
        <v>161</v>
      </c>
      <c r="I308" s="1" t="s">
        <v>160</v>
      </c>
      <c r="J308">
        <v>10842</v>
      </c>
      <c r="K308">
        <v>1355989</v>
      </c>
      <c r="L308">
        <v>799.6</v>
      </c>
      <c r="M308">
        <v>911</v>
      </c>
      <c r="N308" s="6" t="str">
        <f t="shared" si="8"/>
        <v>2019M1002-52186-2</v>
      </c>
      <c r="O308">
        <f>_xlfn.XLOOKUP(N308,'Demo Split, 1999-2020'!$T$2:$T$498,'Demo Split, 1999-2020'!$J$2:$J$498,,0)</f>
        <v>453</v>
      </c>
      <c r="P308" s="4">
        <f t="shared" si="9"/>
        <v>4.1781959048146099E-2</v>
      </c>
    </row>
    <row r="309" spans="2:16" x14ac:dyDescent="0.35">
      <c r="B309">
        <v>2020</v>
      </c>
      <c r="C309">
        <v>2020</v>
      </c>
      <c r="D309" s="1" t="s">
        <v>51</v>
      </c>
      <c r="E309" s="1" t="s">
        <v>50</v>
      </c>
      <c r="F309" s="1" t="s">
        <v>155</v>
      </c>
      <c r="G309" s="1" t="s">
        <v>154</v>
      </c>
      <c r="H309" s="1" t="s">
        <v>161</v>
      </c>
      <c r="I309" s="1" t="s">
        <v>160</v>
      </c>
      <c r="J309">
        <v>14827</v>
      </c>
      <c r="K309">
        <v>1354955</v>
      </c>
      <c r="L309">
        <v>1094.3</v>
      </c>
      <c r="M309">
        <v>1206.2</v>
      </c>
      <c r="N309" s="6" t="str">
        <f t="shared" si="8"/>
        <v>2020M1002-52186-2</v>
      </c>
      <c r="O309">
        <f>_xlfn.XLOOKUP(N309,'Demo Split, 1999-2020'!$T$2:$T$498,'Demo Split, 1999-2020'!$J$2:$J$498,,0)</f>
        <v>512</v>
      </c>
      <c r="P309" s="4">
        <f t="shared" si="9"/>
        <v>3.4531597760841706E-2</v>
      </c>
    </row>
    <row r="310" spans="2:16" x14ac:dyDescent="0.35">
      <c r="B310">
        <v>1999</v>
      </c>
      <c r="C310">
        <v>1999</v>
      </c>
      <c r="D310" s="1" t="s">
        <v>51</v>
      </c>
      <c r="E310" s="1" t="s">
        <v>50</v>
      </c>
      <c r="F310" s="1" t="s">
        <v>153</v>
      </c>
      <c r="G310" s="1" t="s">
        <v>152</v>
      </c>
      <c r="H310" s="1" t="s">
        <v>161</v>
      </c>
      <c r="I310" s="1" t="s">
        <v>160</v>
      </c>
      <c r="J310">
        <v>27</v>
      </c>
      <c r="K310" t="s">
        <v>151</v>
      </c>
      <c r="L310" t="s">
        <v>151</v>
      </c>
      <c r="M310" t="s">
        <v>151</v>
      </c>
      <c r="N310" s="6" t="str">
        <f t="shared" si="8"/>
        <v>1999M1002-5NS</v>
      </c>
      <c r="O310">
        <f>_xlfn.XLOOKUP(N310,'Demo Split, 1999-2020'!$T$2:$T$498,'Demo Split, 1999-2020'!$J$2:$J$498,,0)</f>
        <v>2</v>
      </c>
      <c r="P310" s="4">
        <f t="shared" si="9"/>
        <v>7.407407407407407E-2</v>
      </c>
    </row>
    <row r="311" spans="2:16" x14ac:dyDescent="0.35">
      <c r="B311">
        <v>2000</v>
      </c>
      <c r="C311">
        <v>2000</v>
      </c>
      <c r="D311" s="1" t="s">
        <v>51</v>
      </c>
      <c r="E311" s="1" t="s">
        <v>50</v>
      </c>
      <c r="F311" s="1" t="s">
        <v>153</v>
      </c>
      <c r="G311" s="1" t="s">
        <v>152</v>
      </c>
      <c r="H311" s="1" t="s">
        <v>161</v>
      </c>
      <c r="I311" s="1" t="s">
        <v>160</v>
      </c>
      <c r="J311">
        <v>37</v>
      </c>
      <c r="K311" t="s">
        <v>151</v>
      </c>
      <c r="L311" t="s">
        <v>151</v>
      </c>
      <c r="M311" t="s">
        <v>151</v>
      </c>
      <c r="N311" s="6" t="str">
        <f t="shared" si="8"/>
        <v>2000M1002-5NS</v>
      </c>
      <c r="O311">
        <f>_xlfn.XLOOKUP(N311,'Demo Split, 1999-2020'!$T$2:$T$498,'Demo Split, 1999-2020'!$J$2:$J$498,,0)</f>
        <v>3</v>
      </c>
      <c r="P311" s="4">
        <f t="shared" si="9"/>
        <v>8.1081081081081086E-2</v>
      </c>
    </row>
    <row r="312" spans="2:16" x14ac:dyDescent="0.35">
      <c r="B312">
        <v>2001</v>
      </c>
      <c r="C312">
        <v>2001</v>
      </c>
      <c r="D312" s="1" t="s">
        <v>51</v>
      </c>
      <c r="E312" s="1" t="s">
        <v>50</v>
      </c>
      <c r="F312" s="1" t="s">
        <v>153</v>
      </c>
      <c r="G312" s="1" t="s">
        <v>152</v>
      </c>
      <c r="H312" s="1" t="s">
        <v>161</v>
      </c>
      <c r="I312" s="1" t="s">
        <v>160</v>
      </c>
      <c r="J312">
        <v>23</v>
      </c>
      <c r="K312" t="s">
        <v>151</v>
      </c>
      <c r="L312" t="s">
        <v>151</v>
      </c>
      <c r="M312" t="s">
        <v>151</v>
      </c>
      <c r="N312" s="6" t="str">
        <f t="shared" si="8"/>
        <v>2001M1002-5NS</v>
      </c>
      <c r="O312">
        <f>_xlfn.XLOOKUP(N312,'Demo Split, 1999-2020'!$T$2:$T$498,'Demo Split, 1999-2020'!$J$2:$J$498,,0)</f>
        <v>2</v>
      </c>
      <c r="P312" s="4">
        <f t="shared" si="9"/>
        <v>8.6956521739130432E-2</v>
      </c>
    </row>
    <row r="313" spans="2:16" x14ac:dyDescent="0.35">
      <c r="B313">
        <v>2002</v>
      </c>
      <c r="C313">
        <v>2002</v>
      </c>
      <c r="D313" s="1" t="s">
        <v>51</v>
      </c>
      <c r="E313" s="1" t="s">
        <v>50</v>
      </c>
      <c r="F313" s="1" t="s">
        <v>153</v>
      </c>
      <c r="G313" s="1" t="s">
        <v>152</v>
      </c>
      <c r="H313" s="1" t="s">
        <v>161</v>
      </c>
      <c r="I313" s="1" t="s">
        <v>160</v>
      </c>
      <c r="J313">
        <v>18</v>
      </c>
      <c r="K313" t="s">
        <v>151</v>
      </c>
      <c r="L313" t="s">
        <v>151</v>
      </c>
      <c r="M313" t="s">
        <v>151</v>
      </c>
      <c r="N313" s="6" t="str">
        <f t="shared" si="8"/>
        <v>2002M1002-5NS</v>
      </c>
      <c r="O313">
        <f>_xlfn.XLOOKUP(N313,'Demo Split, 1999-2020'!$T$2:$T$498,'Demo Split, 1999-2020'!$J$2:$J$498,,0)</f>
        <v>2</v>
      </c>
      <c r="P313" s="4">
        <f t="shared" si="9"/>
        <v>0.1111111111111111</v>
      </c>
    </row>
    <row r="314" spans="2:16" x14ac:dyDescent="0.35">
      <c r="B314">
        <v>2003</v>
      </c>
      <c r="C314">
        <v>2003</v>
      </c>
      <c r="D314" s="1" t="s">
        <v>51</v>
      </c>
      <c r="E314" s="1" t="s">
        <v>50</v>
      </c>
      <c r="F314" s="1" t="s">
        <v>153</v>
      </c>
      <c r="G314" s="1" t="s">
        <v>152</v>
      </c>
      <c r="H314" s="1" t="s">
        <v>161</v>
      </c>
      <c r="I314" s="1" t="s">
        <v>160</v>
      </c>
      <c r="J314">
        <v>18</v>
      </c>
      <c r="K314" t="s">
        <v>151</v>
      </c>
      <c r="L314" t="s">
        <v>151</v>
      </c>
      <c r="M314" t="s">
        <v>151</v>
      </c>
      <c r="N314" s="6" t="str">
        <f t="shared" si="8"/>
        <v>2003M1002-5NS</v>
      </c>
      <c r="O314">
        <f>_xlfn.XLOOKUP(N314,'Demo Split, 1999-2020'!$T$2:$T$498,'Demo Split, 1999-2020'!$J$2:$J$498,,0)</f>
        <v>1</v>
      </c>
      <c r="P314" s="4">
        <f t="shared" si="9"/>
        <v>5.5555555555555552E-2</v>
      </c>
    </row>
    <row r="315" spans="2:16" x14ac:dyDescent="0.35">
      <c r="B315">
        <v>2004</v>
      </c>
      <c r="C315">
        <v>2004</v>
      </c>
      <c r="D315" s="1" t="s">
        <v>51</v>
      </c>
      <c r="E315" s="1" t="s">
        <v>50</v>
      </c>
      <c r="F315" s="1" t="s">
        <v>153</v>
      </c>
      <c r="G315" s="1" t="s">
        <v>152</v>
      </c>
      <c r="H315" s="1" t="s">
        <v>161</v>
      </c>
      <c r="I315" s="1" t="s">
        <v>160</v>
      </c>
      <c r="J315">
        <v>25</v>
      </c>
      <c r="K315" t="s">
        <v>151</v>
      </c>
      <c r="L315" t="s">
        <v>151</v>
      </c>
      <c r="M315" t="s">
        <v>151</v>
      </c>
      <c r="N315" s="6" t="str">
        <f t="shared" si="8"/>
        <v>2004M1002-5NS</v>
      </c>
      <c r="O315">
        <f>_xlfn.XLOOKUP(N315,'Demo Split, 1999-2020'!$T$2:$T$498,'Demo Split, 1999-2020'!$J$2:$J$498,,0)</f>
        <v>4</v>
      </c>
      <c r="P315" s="4">
        <f t="shared" si="9"/>
        <v>0.16</v>
      </c>
    </row>
    <row r="316" spans="2:16" x14ac:dyDescent="0.35">
      <c r="B316">
        <v>2005</v>
      </c>
      <c r="C316">
        <v>2005</v>
      </c>
      <c r="D316" s="1" t="s">
        <v>51</v>
      </c>
      <c r="E316" s="1" t="s">
        <v>50</v>
      </c>
      <c r="F316" s="1" t="s">
        <v>153</v>
      </c>
      <c r="G316" s="1" t="s">
        <v>152</v>
      </c>
      <c r="H316" s="1" t="s">
        <v>161</v>
      </c>
      <c r="I316" s="1" t="s">
        <v>160</v>
      </c>
      <c r="J316">
        <v>23</v>
      </c>
      <c r="K316" t="s">
        <v>151</v>
      </c>
      <c r="L316" t="s">
        <v>151</v>
      </c>
      <c r="M316" t="s">
        <v>151</v>
      </c>
      <c r="N316" s="6" t="str">
        <f t="shared" si="8"/>
        <v>2005M1002-5NS</v>
      </c>
      <c r="O316">
        <f>_xlfn.XLOOKUP(N316,'Demo Split, 1999-2020'!$T$2:$T$498,'Demo Split, 1999-2020'!$J$2:$J$498,,0)</f>
        <v>3</v>
      </c>
      <c r="P316" s="4">
        <f t="shared" si="9"/>
        <v>0.13043478260869565</v>
      </c>
    </row>
    <row r="317" spans="2:16" x14ac:dyDescent="0.35">
      <c r="B317">
        <v>2006</v>
      </c>
      <c r="C317">
        <v>2006</v>
      </c>
      <c r="D317" s="1" t="s">
        <v>51</v>
      </c>
      <c r="E317" s="1" t="s">
        <v>50</v>
      </c>
      <c r="F317" s="1" t="s">
        <v>153</v>
      </c>
      <c r="G317" s="1" t="s">
        <v>152</v>
      </c>
      <c r="H317" s="1" t="s">
        <v>161</v>
      </c>
      <c r="I317" s="1" t="s">
        <v>160</v>
      </c>
      <c r="J317">
        <v>26</v>
      </c>
      <c r="K317" t="s">
        <v>151</v>
      </c>
      <c r="L317" t="s">
        <v>151</v>
      </c>
      <c r="M317" t="s">
        <v>151</v>
      </c>
      <c r="N317" s="6" t="str">
        <f t="shared" si="8"/>
        <v>2006M1002-5NS</v>
      </c>
      <c r="O317">
        <f>_xlfn.XLOOKUP(N317,'Demo Split, 1999-2020'!$T$2:$T$498,'Demo Split, 1999-2020'!$J$2:$J$498,,0)</f>
        <v>2</v>
      </c>
      <c r="P317" s="4">
        <f t="shared" si="9"/>
        <v>7.6923076923076927E-2</v>
      </c>
    </row>
    <row r="318" spans="2:16" x14ac:dyDescent="0.35">
      <c r="B318">
        <v>2007</v>
      </c>
      <c r="C318">
        <v>2007</v>
      </c>
      <c r="D318" s="1" t="s">
        <v>51</v>
      </c>
      <c r="E318" s="1" t="s">
        <v>50</v>
      </c>
      <c r="F318" s="1" t="s">
        <v>153</v>
      </c>
      <c r="G318" s="1" t="s">
        <v>152</v>
      </c>
      <c r="H318" s="1" t="s">
        <v>161</v>
      </c>
      <c r="I318" s="1" t="s">
        <v>160</v>
      </c>
      <c r="J318">
        <v>16</v>
      </c>
      <c r="K318" t="s">
        <v>151</v>
      </c>
      <c r="L318" t="s">
        <v>151</v>
      </c>
      <c r="M318" t="s">
        <v>151</v>
      </c>
      <c r="N318" s="6" t="str">
        <f t="shared" si="8"/>
        <v>2007M1002-5NS</v>
      </c>
      <c r="O318">
        <f>_xlfn.XLOOKUP(N318,'Demo Split, 1999-2020'!$T$2:$T$498,'Demo Split, 1999-2020'!$J$2:$J$498,,0)</f>
        <v>2</v>
      </c>
      <c r="P318" s="4">
        <f t="shared" si="9"/>
        <v>0.125</v>
      </c>
    </row>
    <row r="319" spans="2:16" x14ac:dyDescent="0.35">
      <c r="B319">
        <v>2008</v>
      </c>
      <c r="C319">
        <v>2008</v>
      </c>
      <c r="D319" s="1" t="s">
        <v>51</v>
      </c>
      <c r="E319" s="1" t="s">
        <v>50</v>
      </c>
      <c r="F319" s="1" t="s">
        <v>153</v>
      </c>
      <c r="G319" s="1" t="s">
        <v>152</v>
      </c>
      <c r="H319" s="1" t="s">
        <v>161</v>
      </c>
      <c r="I319" s="1" t="s">
        <v>160</v>
      </c>
      <c r="J319">
        <v>24</v>
      </c>
      <c r="K319" t="s">
        <v>151</v>
      </c>
      <c r="L319" t="s">
        <v>151</v>
      </c>
      <c r="M319" t="s">
        <v>151</v>
      </c>
      <c r="N319" s="6" t="str">
        <f t="shared" si="8"/>
        <v>2008M1002-5NS</v>
      </c>
      <c r="O319" t="e">
        <f>_xlfn.XLOOKUP(N319,'Demo Split, 1999-2020'!$T$2:$T$498,'Demo Split, 1999-2020'!$J$2:$J$498,,0)</f>
        <v>#N/A</v>
      </c>
      <c r="P319" s="4" t="e">
        <f t="shared" si="9"/>
        <v>#N/A</v>
      </c>
    </row>
    <row r="320" spans="2:16" x14ac:dyDescent="0.35">
      <c r="B320">
        <v>2009</v>
      </c>
      <c r="C320">
        <v>2009</v>
      </c>
      <c r="D320" s="1" t="s">
        <v>51</v>
      </c>
      <c r="E320" s="1" t="s">
        <v>50</v>
      </c>
      <c r="F320" s="1" t="s">
        <v>153</v>
      </c>
      <c r="G320" s="1" t="s">
        <v>152</v>
      </c>
      <c r="H320" s="1" t="s">
        <v>161</v>
      </c>
      <c r="I320" s="1" t="s">
        <v>160</v>
      </c>
      <c r="J320">
        <v>21</v>
      </c>
      <c r="K320" t="s">
        <v>151</v>
      </c>
      <c r="L320" t="s">
        <v>151</v>
      </c>
      <c r="M320" t="s">
        <v>151</v>
      </c>
      <c r="N320" s="6" t="str">
        <f t="shared" si="8"/>
        <v>2009M1002-5NS</v>
      </c>
      <c r="O320" t="e">
        <f>_xlfn.XLOOKUP(N320,'Demo Split, 1999-2020'!$T$2:$T$498,'Demo Split, 1999-2020'!$J$2:$J$498,,0)</f>
        <v>#N/A</v>
      </c>
      <c r="P320" s="4" t="e">
        <f t="shared" si="9"/>
        <v>#N/A</v>
      </c>
    </row>
    <row r="321" spans="2:16" x14ac:dyDescent="0.35">
      <c r="B321">
        <v>2010</v>
      </c>
      <c r="C321">
        <v>2010</v>
      </c>
      <c r="D321" s="1" t="s">
        <v>51</v>
      </c>
      <c r="E321" s="1" t="s">
        <v>50</v>
      </c>
      <c r="F321" s="1" t="s">
        <v>153</v>
      </c>
      <c r="G321" s="1" t="s">
        <v>152</v>
      </c>
      <c r="H321" s="1" t="s">
        <v>161</v>
      </c>
      <c r="I321" s="1" t="s">
        <v>160</v>
      </c>
      <c r="J321">
        <v>21</v>
      </c>
      <c r="K321" t="s">
        <v>151</v>
      </c>
      <c r="L321" t="s">
        <v>151</v>
      </c>
      <c r="M321" t="s">
        <v>151</v>
      </c>
      <c r="N321" s="6" t="str">
        <f t="shared" si="8"/>
        <v>2010M1002-5NS</v>
      </c>
      <c r="O321">
        <f>_xlfn.XLOOKUP(N321,'Demo Split, 1999-2020'!$T$2:$T$498,'Demo Split, 1999-2020'!$J$2:$J$498,,0)</f>
        <v>2</v>
      </c>
      <c r="P321" s="4">
        <f t="shared" si="9"/>
        <v>9.5238095238095233E-2</v>
      </c>
    </row>
    <row r="322" spans="2:16" x14ac:dyDescent="0.35">
      <c r="B322">
        <v>2011</v>
      </c>
      <c r="C322">
        <v>2011</v>
      </c>
      <c r="D322" s="1" t="s">
        <v>51</v>
      </c>
      <c r="E322" s="1" t="s">
        <v>50</v>
      </c>
      <c r="F322" s="1" t="s">
        <v>153</v>
      </c>
      <c r="G322" s="1" t="s">
        <v>152</v>
      </c>
      <c r="H322" s="1" t="s">
        <v>161</v>
      </c>
      <c r="I322" s="1" t="s">
        <v>160</v>
      </c>
      <c r="J322">
        <v>25</v>
      </c>
      <c r="K322" t="s">
        <v>151</v>
      </c>
      <c r="L322" t="s">
        <v>151</v>
      </c>
      <c r="M322" t="s">
        <v>151</v>
      </c>
      <c r="N322" s="6" t="str">
        <f t="shared" si="8"/>
        <v>2011M1002-5NS</v>
      </c>
      <c r="O322">
        <f>_xlfn.XLOOKUP(N322,'Demo Split, 1999-2020'!$T$2:$T$498,'Demo Split, 1999-2020'!$J$2:$J$498,,0)</f>
        <v>3</v>
      </c>
      <c r="P322" s="4">
        <f t="shared" si="9"/>
        <v>0.12</v>
      </c>
    </row>
    <row r="323" spans="2:16" x14ac:dyDescent="0.35">
      <c r="B323">
        <v>2012</v>
      </c>
      <c r="C323">
        <v>2012</v>
      </c>
      <c r="D323" s="1" t="s">
        <v>51</v>
      </c>
      <c r="E323" s="1" t="s">
        <v>50</v>
      </c>
      <c r="F323" s="1" t="s">
        <v>153</v>
      </c>
      <c r="G323" s="1" t="s">
        <v>152</v>
      </c>
      <c r="H323" s="1" t="s">
        <v>161</v>
      </c>
      <c r="I323" s="1" t="s">
        <v>160</v>
      </c>
      <c r="J323">
        <v>32</v>
      </c>
      <c r="K323" t="s">
        <v>151</v>
      </c>
      <c r="L323" t="s">
        <v>151</v>
      </c>
      <c r="M323" t="s">
        <v>151</v>
      </c>
      <c r="N323" s="6" t="str">
        <f t="shared" ref="N323:N386" si="10">C323&amp;E323&amp;I323&amp;G323</f>
        <v>2012M1002-5NS</v>
      </c>
      <c r="O323">
        <f>_xlfn.XLOOKUP(N323,'Demo Split, 1999-2020'!$T$2:$T$498,'Demo Split, 1999-2020'!$J$2:$J$498,,0)</f>
        <v>2</v>
      </c>
      <c r="P323" s="4">
        <f t="shared" ref="P323:P386" si="11">O323/J323</f>
        <v>6.25E-2</v>
      </c>
    </row>
    <row r="324" spans="2:16" x14ac:dyDescent="0.35">
      <c r="B324">
        <v>2013</v>
      </c>
      <c r="C324">
        <v>2013</v>
      </c>
      <c r="D324" s="1" t="s">
        <v>51</v>
      </c>
      <c r="E324" s="1" t="s">
        <v>50</v>
      </c>
      <c r="F324" s="1" t="s">
        <v>153</v>
      </c>
      <c r="G324" s="1" t="s">
        <v>152</v>
      </c>
      <c r="H324" s="1" t="s">
        <v>161</v>
      </c>
      <c r="I324" s="1" t="s">
        <v>160</v>
      </c>
      <c r="J324">
        <v>37</v>
      </c>
      <c r="K324" t="s">
        <v>151</v>
      </c>
      <c r="L324" t="s">
        <v>151</v>
      </c>
      <c r="M324" t="s">
        <v>151</v>
      </c>
      <c r="N324" s="6" t="str">
        <f t="shared" si="10"/>
        <v>2013M1002-5NS</v>
      </c>
      <c r="O324">
        <f>_xlfn.XLOOKUP(N324,'Demo Split, 1999-2020'!$T$2:$T$498,'Demo Split, 1999-2020'!$J$2:$J$498,,0)</f>
        <v>2</v>
      </c>
      <c r="P324" s="4">
        <f t="shared" si="11"/>
        <v>5.4054054054054057E-2</v>
      </c>
    </row>
    <row r="325" spans="2:16" x14ac:dyDescent="0.35">
      <c r="B325">
        <v>2014</v>
      </c>
      <c r="C325">
        <v>2014</v>
      </c>
      <c r="D325" s="1" t="s">
        <v>51</v>
      </c>
      <c r="E325" s="1" t="s">
        <v>50</v>
      </c>
      <c r="F325" s="1" t="s">
        <v>153</v>
      </c>
      <c r="G325" s="1" t="s">
        <v>152</v>
      </c>
      <c r="H325" s="1" t="s">
        <v>161</v>
      </c>
      <c r="I325" s="1" t="s">
        <v>160</v>
      </c>
      <c r="J325">
        <v>35</v>
      </c>
      <c r="K325" t="s">
        <v>151</v>
      </c>
      <c r="L325" t="s">
        <v>151</v>
      </c>
      <c r="M325" t="s">
        <v>151</v>
      </c>
      <c r="N325" s="6" t="str">
        <f t="shared" si="10"/>
        <v>2014M1002-5NS</v>
      </c>
      <c r="O325" t="e">
        <f>_xlfn.XLOOKUP(N325,'Demo Split, 1999-2020'!$T$2:$T$498,'Demo Split, 1999-2020'!$J$2:$J$498,,0)</f>
        <v>#N/A</v>
      </c>
      <c r="P325" s="4" t="e">
        <f t="shared" si="11"/>
        <v>#N/A</v>
      </c>
    </row>
    <row r="326" spans="2:16" x14ac:dyDescent="0.35">
      <c r="B326">
        <v>2015</v>
      </c>
      <c r="C326">
        <v>2015</v>
      </c>
      <c r="D326" s="1" t="s">
        <v>51</v>
      </c>
      <c r="E326" s="1" t="s">
        <v>50</v>
      </c>
      <c r="F326" s="1" t="s">
        <v>153</v>
      </c>
      <c r="G326" s="1" t="s">
        <v>152</v>
      </c>
      <c r="H326" s="1" t="s">
        <v>161</v>
      </c>
      <c r="I326" s="1" t="s">
        <v>160</v>
      </c>
      <c r="J326">
        <v>37</v>
      </c>
      <c r="K326" t="s">
        <v>151</v>
      </c>
      <c r="L326" t="s">
        <v>151</v>
      </c>
      <c r="M326" t="s">
        <v>151</v>
      </c>
      <c r="N326" s="6" t="str">
        <f t="shared" si="10"/>
        <v>2015M1002-5NS</v>
      </c>
      <c r="O326">
        <f>_xlfn.XLOOKUP(N326,'Demo Split, 1999-2020'!$T$2:$T$498,'Demo Split, 1999-2020'!$J$2:$J$498,,0)</f>
        <v>1</v>
      </c>
      <c r="P326" s="4">
        <f t="shared" si="11"/>
        <v>2.7027027027027029E-2</v>
      </c>
    </row>
    <row r="327" spans="2:16" x14ac:dyDescent="0.35">
      <c r="B327">
        <v>2016</v>
      </c>
      <c r="C327">
        <v>2016</v>
      </c>
      <c r="D327" s="1" t="s">
        <v>51</v>
      </c>
      <c r="E327" s="1" t="s">
        <v>50</v>
      </c>
      <c r="F327" s="1" t="s">
        <v>153</v>
      </c>
      <c r="G327" s="1" t="s">
        <v>152</v>
      </c>
      <c r="H327" s="1" t="s">
        <v>161</v>
      </c>
      <c r="I327" s="1" t="s">
        <v>160</v>
      </c>
      <c r="J327">
        <v>78</v>
      </c>
      <c r="K327" t="s">
        <v>151</v>
      </c>
      <c r="L327" t="s">
        <v>151</v>
      </c>
      <c r="M327" t="s">
        <v>151</v>
      </c>
      <c r="N327" s="6" t="str">
        <f t="shared" si="10"/>
        <v>2016M1002-5NS</v>
      </c>
      <c r="O327">
        <f>_xlfn.XLOOKUP(N327,'Demo Split, 1999-2020'!$T$2:$T$498,'Demo Split, 1999-2020'!$J$2:$J$498,,0)</f>
        <v>2</v>
      </c>
      <c r="P327" s="4">
        <f t="shared" si="11"/>
        <v>2.564102564102564E-2</v>
      </c>
    </row>
    <row r="328" spans="2:16" x14ac:dyDescent="0.35">
      <c r="B328">
        <v>2017</v>
      </c>
      <c r="C328">
        <v>2017</v>
      </c>
      <c r="D328" s="1" t="s">
        <v>51</v>
      </c>
      <c r="E328" s="1" t="s">
        <v>50</v>
      </c>
      <c r="F328" s="1" t="s">
        <v>153</v>
      </c>
      <c r="G328" s="1" t="s">
        <v>152</v>
      </c>
      <c r="H328" s="1" t="s">
        <v>161</v>
      </c>
      <c r="I328" s="1" t="s">
        <v>160</v>
      </c>
      <c r="J328">
        <v>57</v>
      </c>
      <c r="K328" t="s">
        <v>151</v>
      </c>
      <c r="L328" t="s">
        <v>151</v>
      </c>
      <c r="M328" t="s">
        <v>151</v>
      </c>
      <c r="N328" s="6" t="str">
        <f t="shared" si="10"/>
        <v>2017M1002-5NS</v>
      </c>
      <c r="O328">
        <f>_xlfn.XLOOKUP(N328,'Demo Split, 1999-2020'!$T$2:$T$498,'Demo Split, 1999-2020'!$J$2:$J$498,,0)</f>
        <v>1</v>
      </c>
      <c r="P328" s="4">
        <f t="shared" si="11"/>
        <v>1.7543859649122806E-2</v>
      </c>
    </row>
    <row r="329" spans="2:16" x14ac:dyDescent="0.35">
      <c r="B329">
        <v>2018</v>
      </c>
      <c r="C329">
        <v>2018</v>
      </c>
      <c r="D329" s="1" t="s">
        <v>51</v>
      </c>
      <c r="E329" s="1" t="s">
        <v>50</v>
      </c>
      <c r="F329" s="1" t="s">
        <v>153</v>
      </c>
      <c r="G329" s="1" t="s">
        <v>152</v>
      </c>
      <c r="H329" s="1" t="s">
        <v>161</v>
      </c>
      <c r="I329" s="1" t="s">
        <v>160</v>
      </c>
      <c r="J329">
        <v>59</v>
      </c>
      <c r="K329" t="s">
        <v>151</v>
      </c>
      <c r="L329" t="s">
        <v>151</v>
      </c>
      <c r="M329" t="s">
        <v>151</v>
      </c>
      <c r="N329" s="6" t="str">
        <f t="shared" si="10"/>
        <v>2018M1002-5NS</v>
      </c>
      <c r="O329">
        <f>_xlfn.XLOOKUP(N329,'Demo Split, 1999-2020'!$T$2:$T$498,'Demo Split, 1999-2020'!$J$2:$J$498,,0)</f>
        <v>2</v>
      </c>
      <c r="P329" s="4">
        <f t="shared" si="11"/>
        <v>3.3898305084745763E-2</v>
      </c>
    </row>
    <row r="330" spans="2:16" x14ac:dyDescent="0.35">
      <c r="B330">
        <v>2019</v>
      </c>
      <c r="C330">
        <v>2019</v>
      </c>
      <c r="D330" s="1" t="s">
        <v>51</v>
      </c>
      <c r="E330" s="1" t="s">
        <v>50</v>
      </c>
      <c r="F330" s="1" t="s">
        <v>153</v>
      </c>
      <c r="G330" s="1" t="s">
        <v>152</v>
      </c>
      <c r="H330" s="1" t="s">
        <v>161</v>
      </c>
      <c r="I330" s="1" t="s">
        <v>160</v>
      </c>
      <c r="J330">
        <v>45</v>
      </c>
      <c r="K330" t="s">
        <v>151</v>
      </c>
      <c r="L330" t="s">
        <v>151</v>
      </c>
      <c r="M330" t="s">
        <v>151</v>
      </c>
      <c r="N330" s="6" t="str">
        <f t="shared" si="10"/>
        <v>2019M1002-5NS</v>
      </c>
      <c r="O330" t="e">
        <f>_xlfn.XLOOKUP(N330,'Demo Split, 1999-2020'!$T$2:$T$498,'Demo Split, 1999-2020'!$J$2:$J$498,,0)</f>
        <v>#N/A</v>
      </c>
      <c r="P330" s="4" t="e">
        <f t="shared" si="11"/>
        <v>#N/A</v>
      </c>
    </row>
    <row r="331" spans="2:16" x14ac:dyDescent="0.35">
      <c r="B331">
        <v>2020</v>
      </c>
      <c r="C331">
        <v>2020</v>
      </c>
      <c r="D331" s="1" t="s">
        <v>51</v>
      </c>
      <c r="E331" s="1" t="s">
        <v>50</v>
      </c>
      <c r="F331" s="1" t="s">
        <v>153</v>
      </c>
      <c r="G331" s="1" t="s">
        <v>152</v>
      </c>
      <c r="H331" s="1" t="s">
        <v>161</v>
      </c>
      <c r="I331" s="1" t="s">
        <v>160</v>
      </c>
      <c r="J331">
        <v>90</v>
      </c>
      <c r="K331" t="s">
        <v>151</v>
      </c>
      <c r="L331" t="s">
        <v>151</v>
      </c>
      <c r="M331" t="s">
        <v>151</v>
      </c>
      <c r="N331" s="6" t="str">
        <f t="shared" si="10"/>
        <v>2020M1002-5NS</v>
      </c>
      <c r="O331">
        <f>_xlfn.XLOOKUP(N331,'Demo Split, 1999-2020'!$T$2:$T$498,'Demo Split, 1999-2020'!$J$2:$J$498,,0)</f>
        <v>2</v>
      </c>
      <c r="P331" s="4">
        <f t="shared" si="11"/>
        <v>2.2222222222222223E-2</v>
      </c>
    </row>
    <row r="332" spans="2:16" x14ac:dyDescent="0.35">
      <c r="B332">
        <v>1999</v>
      </c>
      <c r="C332">
        <v>1999</v>
      </c>
      <c r="D332" s="1" t="s">
        <v>51</v>
      </c>
      <c r="E332" s="1" t="s">
        <v>50</v>
      </c>
      <c r="F332" s="1" t="s">
        <v>157</v>
      </c>
      <c r="G332" s="1" t="s">
        <v>156</v>
      </c>
      <c r="H332" s="1" t="s">
        <v>159</v>
      </c>
      <c r="I332" s="1" t="s">
        <v>158</v>
      </c>
      <c r="J332">
        <v>226</v>
      </c>
      <c r="K332">
        <v>193287</v>
      </c>
      <c r="L332">
        <v>116.9</v>
      </c>
      <c r="M332">
        <v>493.5</v>
      </c>
      <c r="N332" s="6" t="str">
        <f t="shared" si="10"/>
        <v>1999MA-PI2135-2</v>
      </c>
      <c r="O332">
        <f>_xlfn.XLOOKUP(N332,'Demo Split, 1999-2020'!$T$2:$T$498,'Demo Split, 1999-2020'!$J$2:$J$498,,0)</f>
        <v>8</v>
      </c>
      <c r="P332" s="4">
        <f t="shared" si="11"/>
        <v>3.5398230088495575E-2</v>
      </c>
    </row>
    <row r="333" spans="2:16" x14ac:dyDescent="0.35">
      <c r="B333">
        <v>2000</v>
      </c>
      <c r="C333">
        <v>2000</v>
      </c>
      <c r="D333" s="1" t="s">
        <v>51</v>
      </c>
      <c r="E333" s="1" t="s">
        <v>50</v>
      </c>
      <c r="F333" s="1" t="s">
        <v>157</v>
      </c>
      <c r="G333" s="1" t="s">
        <v>156</v>
      </c>
      <c r="H333" s="1" t="s">
        <v>159</v>
      </c>
      <c r="I333" s="1" t="s">
        <v>158</v>
      </c>
      <c r="J333">
        <v>290</v>
      </c>
      <c r="K333">
        <v>200381</v>
      </c>
      <c r="L333">
        <v>144.69999999999999</v>
      </c>
      <c r="M333">
        <v>478.7</v>
      </c>
      <c r="N333" s="6" t="str">
        <f t="shared" si="10"/>
        <v>2000MA-PI2135-2</v>
      </c>
      <c r="O333">
        <f>_xlfn.XLOOKUP(N333,'Demo Split, 1999-2020'!$T$2:$T$498,'Demo Split, 1999-2020'!$J$2:$J$498,,0)</f>
        <v>7</v>
      </c>
      <c r="P333" s="4">
        <f t="shared" si="11"/>
        <v>2.4137931034482758E-2</v>
      </c>
    </row>
    <row r="334" spans="2:16" x14ac:dyDescent="0.35">
      <c r="B334">
        <v>2001</v>
      </c>
      <c r="C334">
        <v>2001</v>
      </c>
      <c r="D334" s="1" t="s">
        <v>51</v>
      </c>
      <c r="E334" s="1" t="s">
        <v>50</v>
      </c>
      <c r="F334" s="1" t="s">
        <v>157</v>
      </c>
      <c r="G334" s="1" t="s">
        <v>156</v>
      </c>
      <c r="H334" s="1" t="s">
        <v>159</v>
      </c>
      <c r="I334" s="1" t="s">
        <v>158</v>
      </c>
      <c r="J334">
        <v>266</v>
      </c>
      <c r="K334">
        <v>222662</v>
      </c>
      <c r="L334">
        <v>119.5</v>
      </c>
      <c r="M334">
        <v>381.4</v>
      </c>
      <c r="N334" s="6" t="str">
        <f t="shared" si="10"/>
        <v>2001MA-PI2135-2</v>
      </c>
      <c r="O334">
        <f>_xlfn.XLOOKUP(N334,'Demo Split, 1999-2020'!$T$2:$T$498,'Demo Split, 1999-2020'!$J$2:$J$498,,0)</f>
        <v>6</v>
      </c>
      <c r="P334" s="4">
        <f t="shared" si="11"/>
        <v>2.2556390977443608E-2</v>
      </c>
    </row>
    <row r="335" spans="2:16" x14ac:dyDescent="0.35">
      <c r="B335">
        <v>2002</v>
      </c>
      <c r="C335">
        <v>2002</v>
      </c>
      <c r="D335" s="1" t="s">
        <v>51</v>
      </c>
      <c r="E335" s="1" t="s">
        <v>50</v>
      </c>
      <c r="F335" s="1" t="s">
        <v>157</v>
      </c>
      <c r="G335" s="1" t="s">
        <v>156</v>
      </c>
      <c r="H335" s="1" t="s">
        <v>159</v>
      </c>
      <c r="I335" s="1" t="s">
        <v>158</v>
      </c>
      <c r="J335">
        <v>318</v>
      </c>
      <c r="K335">
        <v>240519</v>
      </c>
      <c r="L335">
        <v>132.19999999999999</v>
      </c>
      <c r="M335">
        <v>448.2</v>
      </c>
      <c r="N335" s="6" t="str">
        <f t="shared" si="10"/>
        <v>2002MA-PI2135-2</v>
      </c>
      <c r="O335">
        <f>_xlfn.XLOOKUP(N335,'Demo Split, 1999-2020'!$T$2:$T$498,'Demo Split, 1999-2020'!$J$2:$J$498,,0)</f>
        <v>11</v>
      </c>
      <c r="P335" s="4">
        <f t="shared" si="11"/>
        <v>3.4591194968553458E-2</v>
      </c>
    </row>
    <row r="336" spans="2:16" x14ac:dyDescent="0.35">
      <c r="B336">
        <v>2003</v>
      </c>
      <c r="C336">
        <v>2003</v>
      </c>
      <c r="D336" s="1" t="s">
        <v>51</v>
      </c>
      <c r="E336" s="1" t="s">
        <v>50</v>
      </c>
      <c r="F336" s="1" t="s">
        <v>157</v>
      </c>
      <c r="G336" s="1" t="s">
        <v>156</v>
      </c>
      <c r="H336" s="1" t="s">
        <v>159</v>
      </c>
      <c r="I336" s="1" t="s">
        <v>158</v>
      </c>
      <c r="J336">
        <v>374</v>
      </c>
      <c r="K336">
        <v>259329</v>
      </c>
      <c r="L336">
        <v>144.19999999999999</v>
      </c>
      <c r="M336">
        <v>502.4</v>
      </c>
      <c r="N336" s="6" t="str">
        <f t="shared" si="10"/>
        <v>2003MA-PI2135-2</v>
      </c>
      <c r="O336">
        <f>_xlfn.XLOOKUP(N336,'Demo Split, 1999-2020'!$T$2:$T$498,'Demo Split, 1999-2020'!$J$2:$J$498,,0)</f>
        <v>13</v>
      </c>
      <c r="P336" s="4">
        <f t="shared" si="11"/>
        <v>3.4759358288770054E-2</v>
      </c>
    </row>
    <row r="337" spans="2:16" x14ac:dyDescent="0.35">
      <c r="B337">
        <v>2004</v>
      </c>
      <c r="C337">
        <v>2004</v>
      </c>
      <c r="D337" s="1" t="s">
        <v>51</v>
      </c>
      <c r="E337" s="1" t="s">
        <v>50</v>
      </c>
      <c r="F337" s="1" t="s">
        <v>157</v>
      </c>
      <c r="G337" s="1" t="s">
        <v>156</v>
      </c>
      <c r="H337" s="1" t="s">
        <v>159</v>
      </c>
      <c r="I337" s="1" t="s">
        <v>158</v>
      </c>
      <c r="J337">
        <v>422</v>
      </c>
      <c r="K337">
        <v>280527</v>
      </c>
      <c r="L337">
        <v>150.4</v>
      </c>
      <c r="M337">
        <v>500.7</v>
      </c>
      <c r="N337" s="6" t="str">
        <f t="shared" si="10"/>
        <v>2004MA-PI2135-2</v>
      </c>
      <c r="O337">
        <f>_xlfn.XLOOKUP(N337,'Demo Split, 1999-2020'!$T$2:$T$498,'Demo Split, 1999-2020'!$J$2:$J$498,,0)</f>
        <v>8</v>
      </c>
      <c r="P337" s="4">
        <f t="shared" si="11"/>
        <v>1.8957345971563982E-2</v>
      </c>
    </row>
    <row r="338" spans="2:16" x14ac:dyDescent="0.35">
      <c r="B338">
        <v>2005</v>
      </c>
      <c r="C338">
        <v>2005</v>
      </c>
      <c r="D338" s="1" t="s">
        <v>51</v>
      </c>
      <c r="E338" s="1" t="s">
        <v>50</v>
      </c>
      <c r="F338" s="1" t="s">
        <v>157</v>
      </c>
      <c r="G338" s="1" t="s">
        <v>156</v>
      </c>
      <c r="H338" s="1" t="s">
        <v>159</v>
      </c>
      <c r="I338" s="1" t="s">
        <v>158</v>
      </c>
      <c r="J338">
        <v>426</v>
      </c>
      <c r="K338">
        <v>303662</v>
      </c>
      <c r="L338">
        <v>140.30000000000001</v>
      </c>
      <c r="M338">
        <v>450.6</v>
      </c>
      <c r="N338" s="6" t="str">
        <f t="shared" si="10"/>
        <v>2005MA-PI2135-2</v>
      </c>
      <c r="O338">
        <f>_xlfn.XLOOKUP(N338,'Demo Split, 1999-2020'!$T$2:$T$498,'Demo Split, 1999-2020'!$J$2:$J$498,,0)</f>
        <v>10</v>
      </c>
      <c r="P338" s="4">
        <f t="shared" si="11"/>
        <v>2.3474178403755867E-2</v>
      </c>
    </row>
    <row r="339" spans="2:16" x14ac:dyDescent="0.35">
      <c r="B339">
        <v>2006</v>
      </c>
      <c r="C339">
        <v>2006</v>
      </c>
      <c r="D339" s="1" t="s">
        <v>51</v>
      </c>
      <c r="E339" s="1" t="s">
        <v>50</v>
      </c>
      <c r="F339" s="1" t="s">
        <v>157</v>
      </c>
      <c r="G339" s="1" t="s">
        <v>156</v>
      </c>
      <c r="H339" s="1" t="s">
        <v>159</v>
      </c>
      <c r="I339" s="1" t="s">
        <v>158</v>
      </c>
      <c r="J339">
        <v>441</v>
      </c>
      <c r="K339">
        <v>328056</v>
      </c>
      <c r="L339">
        <v>134.4</v>
      </c>
      <c r="M339">
        <v>435.3</v>
      </c>
      <c r="N339" s="6" t="str">
        <f t="shared" si="10"/>
        <v>2006MA-PI2135-2</v>
      </c>
      <c r="O339">
        <f>_xlfn.XLOOKUP(N339,'Demo Split, 1999-2020'!$T$2:$T$498,'Demo Split, 1999-2020'!$J$2:$J$498,,0)</f>
        <v>10</v>
      </c>
      <c r="P339" s="4">
        <f t="shared" si="11"/>
        <v>2.2675736961451247E-2</v>
      </c>
    </row>
    <row r="340" spans="2:16" x14ac:dyDescent="0.35">
      <c r="B340">
        <v>2007</v>
      </c>
      <c r="C340">
        <v>2007</v>
      </c>
      <c r="D340" s="1" t="s">
        <v>51</v>
      </c>
      <c r="E340" s="1" t="s">
        <v>50</v>
      </c>
      <c r="F340" s="1" t="s">
        <v>157</v>
      </c>
      <c r="G340" s="1" t="s">
        <v>156</v>
      </c>
      <c r="H340" s="1" t="s">
        <v>159</v>
      </c>
      <c r="I340" s="1" t="s">
        <v>158</v>
      </c>
      <c r="J340">
        <v>412</v>
      </c>
      <c r="K340">
        <v>353561</v>
      </c>
      <c r="L340">
        <v>116.5</v>
      </c>
      <c r="M340">
        <v>378.4</v>
      </c>
      <c r="N340" s="6" t="str">
        <f t="shared" si="10"/>
        <v>2007MA-PI2135-2</v>
      </c>
      <c r="O340">
        <f>_xlfn.XLOOKUP(N340,'Demo Split, 1999-2020'!$T$2:$T$498,'Demo Split, 1999-2020'!$J$2:$J$498,,0)</f>
        <v>14</v>
      </c>
      <c r="P340" s="4">
        <f t="shared" si="11"/>
        <v>3.3980582524271843E-2</v>
      </c>
    </row>
    <row r="341" spans="2:16" x14ac:dyDescent="0.35">
      <c r="B341">
        <v>2008</v>
      </c>
      <c r="C341">
        <v>2008</v>
      </c>
      <c r="D341" s="1" t="s">
        <v>51</v>
      </c>
      <c r="E341" s="1" t="s">
        <v>50</v>
      </c>
      <c r="F341" s="1" t="s">
        <v>157</v>
      </c>
      <c r="G341" s="1" t="s">
        <v>156</v>
      </c>
      <c r="H341" s="1" t="s">
        <v>159</v>
      </c>
      <c r="I341" s="1" t="s">
        <v>158</v>
      </c>
      <c r="J341">
        <v>485</v>
      </c>
      <c r="K341">
        <v>380913</v>
      </c>
      <c r="L341">
        <v>127.3</v>
      </c>
      <c r="M341">
        <v>397</v>
      </c>
      <c r="N341" s="6" t="str">
        <f t="shared" si="10"/>
        <v>2008MA-PI2135-2</v>
      </c>
      <c r="O341">
        <f>_xlfn.XLOOKUP(N341,'Demo Split, 1999-2020'!$T$2:$T$498,'Demo Split, 1999-2020'!$J$2:$J$498,,0)</f>
        <v>15</v>
      </c>
      <c r="P341" s="4">
        <f t="shared" si="11"/>
        <v>3.0927835051546393E-2</v>
      </c>
    </row>
    <row r="342" spans="2:16" x14ac:dyDescent="0.35">
      <c r="B342">
        <v>2009</v>
      </c>
      <c r="C342">
        <v>2009</v>
      </c>
      <c r="D342" s="1" t="s">
        <v>51</v>
      </c>
      <c r="E342" s="1" t="s">
        <v>50</v>
      </c>
      <c r="F342" s="1" t="s">
        <v>157</v>
      </c>
      <c r="G342" s="1" t="s">
        <v>156</v>
      </c>
      <c r="H342" s="1" t="s">
        <v>159</v>
      </c>
      <c r="I342" s="1" t="s">
        <v>158</v>
      </c>
      <c r="J342">
        <v>532</v>
      </c>
      <c r="K342">
        <v>409319</v>
      </c>
      <c r="L342">
        <v>130</v>
      </c>
      <c r="M342">
        <v>370.9</v>
      </c>
      <c r="N342" s="6" t="str">
        <f t="shared" si="10"/>
        <v>2009MA-PI2135-2</v>
      </c>
      <c r="O342">
        <f>_xlfn.XLOOKUP(N342,'Demo Split, 1999-2020'!$T$2:$T$498,'Demo Split, 1999-2020'!$J$2:$J$498,,0)</f>
        <v>24</v>
      </c>
      <c r="P342" s="4">
        <f t="shared" si="11"/>
        <v>4.5112781954887216E-2</v>
      </c>
    </row>
    <row r="343" spans="2:16" x14ac:dyDescent="0.35">
      <c r="B343">
        <v>2010</v>
      </c>
      <c r="C343">
        <v>2010</v>
      </c>
      <c r="D343" s="1" t="s">
        <v>51</v>
      </c>
      <c r="E343" s="1" t="s">
        <v>50</v>
      </c>
      <c r="F343" s="1" t="s">
        <v>157</v>
      </c>
      <c r="G343" s="1" t="s">
        <v>156</v>
      </c>
      <c r="H343" s="1" t="s">
        <v>159</v>
      </c>
      <c r="I343" s="1" t="s">
        <v>158</v>
      </c>
      <c r="J343">
        <v>538</v>
      </c>
      <c r="K343">
        <v>431804</v>
      </c>
      <c r="L343">
        <v>124.6</v>
      </c>
      <c r="M343">
        <v>387.3</v>
      </c>
      <c r="N343" s="6" t="str">
        <f t="shared" si="10"/>
        <v>2010MA-PI2135-2</v>
      </c>
      <c r="O343">
        <f>_xlfn.XLOOKUP(N343,'Demo Split, 1999-2020'!$T$2:$T$498,'Demo Split, 1999-2020'!$J$2:$J$498,,0)</f>
        <v>30</v>
      </c>
      <c r="P343" s="4">
        <f t="shared" si="11"/>
        <v>5.5762081784386616E-2</v>
      </c>
    </row>
    <row r="344" spans="2:16" x14ac:dyDescent="0.35">
      <c r="B344">
        <v>2011</v>
      </c>
      <c r="C344">
        <v>2011</v>
      </c>
      <c r="D344" s="1" t="s">
        <v>51</v>
      </c>
      <c r="E344" s="1" t="s">
        <v>50</v>
      </c>
      <c r="F344" s="1" t="s">
        <v>157</v>
      </c>
      <c r="G344" s="1" t="s">
        <v>156</v>
      </c>
      <c r="H344" s="1" t="s">
        <v>159</v>
      </c>
      <c r="I344" s="1" t="s">
        <v>158</v>
      </c>
      <c r="J344">
        <v>508</v>
      </c>
      <c r="K344">
        <v>448263</v>
      </c>
      <c r="L344">
        <v>113.3</v>
      </c>
      <c r="M344">
        <v>335.6</v>
      </c>
      <c r="N344" s="6" t="str">
        <f t="shared" si="10"/>
        <v>2011MA-PI2135-2</v>
      </c>
      <c r="O344">
        <f>_xlfn.XLOOKUP(N344,'Demo Split, 1999-2020'!$T$2:$T$498,'Demo Split, 1999-2020'!$J$2:$J$498,,0)</f>
        <v>11</v>
      </c>
      <c r="P344" s="4">
        <f t="shared" si="11"/>
        <v>2.1653543307086614E-2</v>
      </c>
    </row>
    <row r="345" spans="2:16" x14ac:dyDescent="0.35">
      <c r="B345">
        <v>2012</v>
      </c>
      <c r="C345">
        <v>2012</v>
      </c>
      <c r="D345" s="1" t="s">
        <v>51</v>
      </c>
      <c r="E345" s="1" t="s">
        <v>50</v>
      </c>
      <c r="F345" s="1" t="s">
        <v>157</v>
      </c>
      <c r="G345" s="1" t="s">
        <v>156</v>
      </c>
      <c r="H345" s="1" t="s">
        <v>159</v>
      </c>
      <c r="I345" s="1" t="s">
        <v>158</v>
      </c>
      <c r="J345">
        <v>501</v>
      </c>
      <c r="K345">
        <v>458800</v>
      </c>
      <c r="L345">
        <v>109.2</v>
      </c>
      <c r="M345">
        <v>331.2</v>
      </c>
      <c r="N345" s="6" t="str">
        <f t="shared" si="10"/>
        <v>2012MA-PI2135-2</v>
      </c>
      <c r="O345">
        <f>_xlfn.XLOOKUP(N345,'Demo Split, 1999-2020'!$T$2:$T$498,'Demo Split, 1999-2020'!$J$2:$J$498,,0)</f>
        <v>20</v>
      </c>
      <c r="P345" s="4">
        <f t="shared" si="11"/>
        <v>3.9920159680638723E-2</v>
      </c>
    </row>
    <row r="346" spans="2:16" x14ac:dyDescent="0.35">
      <c r="B346">
        <v>2013</v>
      </c>
      <c r="C346">
        <v>2013</v>
      </c>
      <c r="D346" s="1" t="s">
        <v>51</v>
      </c>
      <c r="E346" s="1" t="s">
        <v>50</v>
      </c>
      <c r="F346" s="1" t="s">
        <v>157</v>
      </c>
      <c r="G346" s="1" t="s">
        <v>156</v>
      </c>
      <c r="H346" s="1" t="s">
        <v>159</v>
      </c>
      <c r="I346" s="1" t="s">
        <v>158</v>
      </c>
      <c r="J346">
        <v>502</v>
      </c>
      <c r="K346">
        <v>470857</v>
      </c>
      <c r="L346">
        <v>106.6</v>
      </c>
      <c r="M346">
        <v>301.7</v>
      </c>
      <c r="N346" s="6" t="str">
        <f t="shared" si="10"/>
        <v>2013MA-PI2135-2</v>
      </c>
      <c r="O346">
        <f>_xlfn.XLOOKUP(N346,'Demo Split, 1999-2020'!$T$2:$T$498,'Demo Split, 1999-2020'!$J$2:$J$498,,0)</f>
        <v>20</v>
      </c>
      <c r="P346" s="4">
        <f t="shared" si="11"/>
        <v>3.9840637450199202E-2</v>
      </c>
    </row>
    <row r="347" spans="2:16" x14ac:dyDescent="0.35">
      <c r="B347">
        <v>2014</v>
      </c>
      <c r="C347">
        <v>2014</v>
      </c>
      <c r="D347" s="1" t="s">
        <v>51</v>
      </c>
      <c r="E347" s="1" t="s">
        <v>50</v>
      </c>
      <c r="F347" s="1" t="s">
        <v>157</v>
      </c>
      <c r="G347" s="1" t="s">
        <v>156</v>
      </c>
      <c r="H347" s="1" t="s">
        <v>159</v>
      </c>
      <c r="I347" s="1" t="s">
        <v>158</v>
      </c>
      <c r="J347">
        <v>488</v>
      </c>
      <c r="K347">
        <v>482915</v>
      </c>
      <c r="L347">
        <v>101.1</v>
      </c>
      <c r="M347">
        <v>283.7</v>
      </c>
      <c r="N347" s="6" t="str">
        <f t="shared" si="10"/>
        <v>2014MA-PI2135-2</v>
      </c>
      <c r="O347">
        <f>_xlfn.XLOOKUP(N347,'Demo Split, 1999-2020'!$T$2:$T$498,'Demo Split, 1999-2020'!$J$2:$J$498,,0)</f>
        <v>26</v>
      </c>
      <c r="P347" s="4">
        <f t="shared" si="11"/>
        <v>5.3278688524590161E-2</v>
      </c>
    </row>
    <row r="348" spans="2:16" x14ac:dyDescent="0.35">
      <c r="B348">
        <v>2015</v>
      </c>
      <c r="C348">
        <v>2015</v>
      </c>
      <c r="D348" s="1" t="s">
        <v>51</v>
      </c>
      <c r="E348" s="1" t="s">
        <v>50</v>
      </c>
      <c r="F348" s="1" t="s">
        <v>157</v>
      </c>
      <c r="G348" s="1" t="s">
        <v>156</v>
      </c>
      <c r="H348" s="1" t="s">
        <v>159</v>
      </c>
      <c r="I348" s="1" t="s">
        <v>158</v>
      </c>
      <c r="J348">
        <v>600</v>
      </c>
      <c r="K348">
        <v>495241</v>
      </c>
      <c r="L348">
        <v>121.2</v>
      </c>
      <c r="M348">
        <v>284.60000000000002</v>
      </c>
      <c r="N348" s="6" t="str">
        <f t="shared" si="10"/>
        <v>2015MA-PI2135-2</v>
      </c>
      <c r="O348">
        <f>_xlfn.XLOOKUP(N348,'Demo Split, 1999-2020'!$T$2:$T$498,'Demo Split, 1999-2020'!$J$2:$J$498,,0)</f>
        <v>28</v>
      </c>
      <c r="P348" s="4">
        <f t="shared" si="11"/>
        <v>4.6666666666666669E-2</v>
      </c>
    </row>
    <row r="349" spans="2:16" x14ac:dyDescent="0.35">
      <c r="B349">
        <v>2016</v>
      </c>
      <c r="C349">
        <v>2016</v>
      </c>
      <c r="D349" s="1" t="s">
        <v>51</v>
      </c>
      <c r="E349" s="1" t="s">
        <v>50</v>
      </c>
      <c r="F349" s="1" t="s">
        <v>157</v>
      </c>
      <c r="G349" s="1" t="s">
        <v>156</v>
      </c>
      <c r="H349" s="1" t="s">
        <v>159</v>
      </c>
      <c r="I349" s="1" t="s">
        <v>158</v>
      </c>
      <c r="J349">
        <v>616</v>
      </c>
      <c r="K349">
        <v>505662</v>
      </c>
      <c r="L349">
        <v>121.8</v>
      </c>
      <c r="M349">
        <v>287.39999999999998</v>
      </c>
      <c r="N349" s="6" t="str">
        <f t="shared" si="10"/>
        <v>2016MA-PI2135-2</v>
      </c>
      <c r="O349">
        <f>_xlfn.XLOOKUP(N349,'Demo Split, 1999-2020'!$T$2:$T$498,'Demo Split, 1999-2020'!$J$2:$J$498,,0)</f>
        <v>27</v>
      </c>
      <c r="P349" s="4">
        <f t="shared" si="11"/>
        <v>4.3831168831168832E-2</v>
      </c>
    </row>
    <row r="350" spans="2:16" x14ac:dyDescent="0.35">
      <c r="B350">
        <v>2017</v>
      </c>
      <c r="C350">
        <v>2017</v>
      </c>
      <c r="D350" s="1" t="s">
        <v>51</v>
      </c>
      <c r="E350" s="1" t="s">
        <v>50</v>
      </c>
      <c r="F350" s="1" t="s">
        <v>157</v>
      </c>
      <c r="G350" s="1" t="s">
        <v>156</v>
      </c>
      <c r="H350" s="1" t="s">
        <v>159</v>
      </c>
      <c r="I350" s="1" t="s">
        <v>158</v>
      </c>
      <c r="J350">
        <v>645</v>
      </c>
      <c r="K350">
        <v>518002</v>
      </c>
      <c r="L350">
        <v>124.5</v>
      </c>
      <c r="M350">
        <v>294.60000000000002</v>
      </c>
      <c r="N350" s="6" t="str">
        <f t="shared" si="10"/>
        <v>2017MA-PI2135-2</v>
      </c>
      <c r="O350">
        <f>_xlfn.XLOOKUP(N350,'Demo Split, 1999-2020'!$T$2:$T$498,'Demo Split, 1999-2020'!$J$2:$J$498,,0)</f>
        <v>23</v>
      </c>
      <c r="P350" s="4">
        <f t="shared" si="11"/>
        <v>3.565891472868217E-2</v>
      </c>
    </row>
    <row r="351" spans="2:16" x14ac:dyDescent="0.35">
      <c r="B351">
        <v>2018</v>
      </c>
      <c r="C351">
        <v>2018</v>
      </c>
      <c r="D351" s="1" t="s">
        <v>51</v>
      </c>
      <c r="E351" s="1" t="s">
        <v>50</v>
      </c>
      <c r="F351" s="1" t="s">
        <v>157</v>
      </c>
      <c r="G351" s="1" t="s">
        <v>156</v>
      </c>
      <c r="H351" s="1" t="s">
        <v>159</v>
      </c>
      <c r="I351" s="1" t="s">
        <v>158</v>
      </c>
      <c r="J351">
        <v>678</v>
      </c>
      <c r="K351">
        <v>529290</v>
      </c>
      <c r="L351">
        <v>128.1</v>
      </c>
      <c r="M351">
        <v>282.39999999999998</v>
      </c>
      <c r="N351" s="6" t="str">
        <f t="shared" si="10"/>
        <v>2018MA-PI2135-2</v>
      </c>
      <c r="O351">
        <f>_xlfn.XLOOKUP(N351,'Demo Split, 1999-2020'!$T$2:$T$498,'Demo Split, 1999-2020'!$J$2:$J$498,,0)</f>
        <v>30</v>
      </c>
      <c r="P351" s="4">
        <f t="shared" si="11"/>
        <v>4.4247787610619468E-2</v>
      </c>
    </row>
    <row r="352" spans="2:16" x14ac:dyDescent="0.35">
      <c r="B352">
        <v>2019</v>
      </c>
      <c r="C352">
        <v>2019</v>
      </c>
      <c r="D352" s="1" t="s">
        <v>51</v>
      </c>
      <c r="E352" s="1" t="s">
        <v>50</v>
      </c>
      <c r="F352" s="1" t="s">
        <v>157</v>
      </c>
      <c r="G352" s="1" t="s">
        <v>156</v>
      </c>
      <c r="H352" s="1" t="s">
        <v>159</v>
      </c>
      <c r="I352" s="1" t="s">
        <v>158</v>
      </c>
      <c r="J352">
        <v>731</v>
      </c>
      <c r="K352">
        <v>529332</v>
      </c>
      <c r="L352">
        <v>138.1</v>
      </c>
      <c r="M352">
        <v>289.2</v>
      </c>
      <c r="N352" s="6" t="str">
        <f t="shared" si="10"/>
        <v>2019MA-PI2135-2</v>
      </c>
      <c r="O352">
        <f>_xlfn.XLOOKUP(N352,'Demo Split, 1999-2020'!$T$2:$T$498,'Demo Split, 1999-2020'!$J$2:$J$498,,0)</f>
        <v>40</v>
      </c>
      <c r="P352" s="4">
        <f t="shared" si="11"/>
        <v>5.4719562243502051E-2</v>
      </c>
    </row>
    <row r="353" spans="2:16" x14ac:dyDescent="0.35">
      <c r="B353">
        <v>2020</v>
      </c>
      <c r="C353">
        <v>2020</v>
      </c>
      <c r="D353" s="1" t="s">
        <v>51</v>
      </c>
      <c r="E353" s="1" t="s">
        <v>50</v>
      </c>
      <c r="F353" s="1" t="s">
        <v>157</v>
      </c>
      <c r="G353" s="1" t="s">
        <v>156</v>
      </c>
      <c r="H353" s="1" t="s">
        <v>159</v>
      </c>
      <c r="I353" s="1" t="s">
        <v>158</v>
      </c>
      <c r="J353">
        <v>1010</v>
      </c>
      <c r="K353">
        <v>567400</v>
      </c>
      <c r="L353">
        <v>178</v>
      </c>
      <c r="M353">
        <v>380.2</v>
      </c>
      <c r="N353" s="6" t="str">
        <f t="shared" si="10"/>
        <v>2020MA-PI2135-2</v>
      </c>
      <c r="O353">
        <f>_xlfn.XLOOKUP(N353,'Demo Split, 1999-2020'!$T$2:$T$498,'Demo Split, 1999-2020'!$J$2:$J$498,,0)</f>
        <v>51</v>
      </c>
      <c r="P353" s="4">
        <f t="shared" si="11"/>
        <v>5.0495049504950498E-2</v>
      </c>
    </row>
    <row r="354" spans="2:16" x14ac:dyDescent="0.35">
      <c r="B354">
        <v>1999</v>
      </c>
      <c r="C354">
        <v>1999</v>
      </c>
      <c r="D354" s="1" t="s">
        <v>51</v>
      </c>
      <c r="E354" s="1" t="s">
        <v>50</v>
      </c>
      <c r="F354" s="1" t="s">
        <v>155</v>
      </c>
      <c r="G354" s="1" t="s">
        <v>154</v>
      </c>
      <c r="H354" s="1" t="s">
        <v>159</v>
      </c>
      <c r="I354" s="1" t="s">
        <v>158</v>
      </c>
      <c r="J354">
        <v>18018</v>
      </c>
      <c r="K354">
        <v>5307840</v>
      </c>
      <c r="L354">
        <v>339.5</v>
      </c>
      <c r="M354">
        <v>641.4</v>
      </c>
      <c r="N354" s="6" t="str">
        <f t="shared" si="10"/>
        <v>1999MA-PI2186-2</v>
      </c>
      <c r="O354">
        <f>_xlfn.XLOOKUP(N354,'Demo Split, 1999-2020'!$T$2:$T$498,'Demo Split, 1999-2020'!$J$2:$J$498,,0)</f>
        <v>457</v>
      </c>
      <c r="P354" s="4">
        <f t="shared" si="11"/>
        <v>2.5363525363525364E-2</v>
      </c>
    </row>
    <row r="355" spans="2:16" x14ac:dyDescent="0.35">
      <c r="B355">
        <v>2000</v>
      </c>
      <c r="C355">
        <v>2000</v>
      </c>
      <c r="D355" s="1" t="s">
        <v>51</v>
      </c>
      <c r="E355" s="1" t="s">
        <v>50</v>
      </c>
      <c r="F355" s="1" t="s">
        <v>155</v>
      </c>
      <c r="G355" s="1" t="s">
        <v>154</v>
      </c>
      <c r="H355" s="1" t="s">
        <v>159</v>
      </c>
      <c r="I355" s="1" t="s">
        <v>158</v>
      </c>
      <c r="J355">
        <v>18653</v>
      </c>
      <c r="K355">
        <v>5513009</v>
      </c>
      <c r="L355">
        <v>338.3</v>
      </c>
      <c r="M355">
        <v>624.9</v>
      </c>
      <c r="N355" s="6" t="str">
        <f t="shared" si="10"/>
        <v>2000MA-PI2186-2</v>
      </c>
      <c r="O355">
        <f>_xlfn.XLOOKUP(N355,'Demo Split, 1999-2020'!$T$2:$T$498,'Demo Split, 1999-2020'!$J$2:$J$498,,0)</f>
        <v>444</v>
      </c>
      <c r="P355" s="4">
        <f t="shared" si="11"/>
        <v>2.3803141585803891E-2</v>
      </c>
    </row>
    <row r="356" spans="2:16" x14ac:dyDescent="0.35">
      <c r="B356">
        <v>2001</v>
      </c>
      <c r="C356">
        <v>2001</v>
      </c>
      <c r="D356" s="1" t="s">
        <v>51</v>
      </c>
      <c r="E356" s="1" t="s">
        <v>50</v>
      </c>
      <c r="F356" s="1" t="s">
        <v>155</v>
      </c>
      <c r="G356" s="1" t="s">
        <v>154</v>
      </c>
      <c r="H356" s="1" t="s">
        <v>159</v>
      </c>
      <c r="I356" s="1" t="s">
        <v>158</v>
      </c>
      <c r="J356">
        <v>19488</v>
      </c>
      <c r="K356">
        <v>5806819</v>
      </c>
      <c r="L356">
        <v>335.6</v>
      </c>
      <c r="M356">
        <v>605.79999999999995</v>
      </c>
      <c r="N356" s="6" t="str">
        <f t="shared" si="10"/>
        <v>2001MA-PI2186-2</v>
      </c>
      <c r="O356">
        <f>_xlfn.XLOOKUP(N356,'Demo Split, 1999-2020'!$T$2:$T$498,'Demo Split, 1999-2020'!$J$2:$J$498,,0)</f>
        <v>451</v>
      </c>
      <c r="P356" s="4">
        <f t="shared" si="11"/>
        <v>2.3142446633825944E-2</v>
      </c>
    </row>
    <row r="357" spans="2:16" x14ac:dyDescent="0.35">
      <c r="B357">
        <v>2002</v>
      </c>
      <c r="C357">
        <v>2002</v>
      </c>
      <c r="D357" s="1" t="s">
        <v>51</v>
      </c>
      <c r="E357" s="1" t="s">
        <v>50</v>
      </c>
      <c r="F357" s="1" t="s">
        <v>155</v>
      </c>
      <c r="G357" s="1" t="s">
        <v>154</v>
      </c>
      <c r="H357" s="1" t="s">
        <v>159</v>
      </c>
      <c r="I357" s="1" t="s">
        <v>158</v>
      </c>
      <c r="J357">
        <v>20076</v>
      </c>
      <c r="K357">
        <v>6032229</v>
      </c>
      <c r="L357">
        <v>332.8</v>
      </c>
      <c r="M357">
        <v>596</v>
      </c>
      <c r="N357" s="6" t="str">
        <f t="shared" si="10"/>
        <v>2002MA-PI2186-2</v>
      </c>
      <c r="O357">
        <f>_xlfn.XLOOKUP(N357,'Demo Split, 1999-2020'!$T$2:$T$498,'Demo Split, 1999-2020'!$J$2:$J$498,,0)</f>
        <v>457</v>
      </c>
      <c r="P357" s="4">
        <f t="shared" si="11"/>
        <v>2.2763498704921298E-2</v>
      </c>
    </row>
    <row r="358" spans="2:16" x14ac:dyDescent="0.35">
      <c r="B358">
        <v>2003</v>
      </c>
      <c r="C358">
        <v>2003</v>
      </c>
      <c r="D358" s="1" t="s">
        <v>51</v>
      </c>
      <c r="E358" s="1" t="s">
        <v>50</v>
      </c>
      <c r="F358" s="1" t="s">
        <v>155</v>
      </c>
      <c r="G358" s="1" t="s">
        <v>154</v>
      </c>
      <c r="H358" s="1" t="s">
        <v>159</v>
      </c>
      <c r="I358" s="1" t="s">
        <v>158</v>
      </c>
      <c r="J358">
        <v>20730</v>
      </c>
      <c r="K358">
        <v>6246900</v>
      </c>
      <c r="L358">
        <v>331.8</v>
      </c>
      <c r="M358">
        <v>583.29999999999995</v>
      </c>
      <c r="N358" s="6" t="str">
        <f t="shared" si="10"/>
        <v>2003MA-PI2186-2</v>
      </c>
      <c r="O358">
        <f>_xlfn.XLOOKUP(N358,'Demo Split, 1999-2020'!$T$2:$T$498,'Demo Split, 1999-2020'!$J$2:$J$498,,0)</f>
        <v>496</v>
      </c>
      <c r="P358" s="4">
        <f t="shared" si="11"/>
        <v>2.3926676314520019E-2</v>
      </c>
    </row>
    <row r="359" spans="2:16" x14ac:dyDescent="0.35">
      <c r="B359">
        <v>2004</v>
      </c>
      <c r="C359">
        <v>2004</v>
      </c>
      <c r="D359" s="1" t="s">
        <v>51</v>
      </c>
      <c r="E359" s="1" t="s">
        <v>50</v>
      </c>
      <c r="F359" s="1" t="s">
        <v>155</v>
      </c>
      <c r="G359" s="1" t="s">
        <v>154</v>
      </c>
      <c r="H359" s="1" t="s">
        <v>159</v>
      </c>
      <c r="I359" s="1" t="s">
        <v>158</v>
      </c>
      <c r="J359">
        <v>20813</v>
      </c>
      <c r="K359">
        <v>6460981</v>
      </c>
      <c r="L359">
        <v>322.10000000000002</v>
      </c>
      <c r="M359">
        <v>557</v>
      </c>
      <c r="N359" s="6" t="str">
        <f t="shared" si="10"/>
        <v>2004MA-PI2186-2</v>
      </c>
      <c r="O359">
        <f>_xlfn.XLOOKUP(N359,'Demo Split, 1999-2020'!$T$2:$T$498,'Demo Split, 1999-2020'!$J$2:$J$498,,0)</f>
        <v>515</v>
      </c>
      <c r="P359" s="4">
        <f t="shared" si="11"/>
        <v>2.4744150290683706E-2</v>
      </c>
    </row>
    <row r="360" spans="2:16" x14ac:dyDescent="0.35">
      <c r="B360">
        <v>2005</v>
      </c>
      <c r="C360">
        <v>2005</v>
      </c>
      <c r="D360" s="1" t="s">
        <v>51</v>
      </c>
      <c r="E360" s="1" t="s">
        <v>50</v>
      </c>
      <c r="F360" s="1" t="s">
        <v>155</v>
      </c>
      <c r="G360" s="1" t="s">
        <v>154</v>
      </c>
      <c r="H360" s="1" t="s">
        <v>159</v>
      </c>
      <c r="I360" s="1" t="s">
        <v>158</v>
      </c>
      <c r="J360">
        <v>22318</v>
      </c>
      <c r="K360">
        <v>6680629</v>
      </c>
      <c r="L360">
        <v>334.1</v>
      </c>
      <c r="M360">
        <v>561.70000000000005</v>
      </c>
      <c r="N360" s="6" t="str">
        <f t="shared" si="10"/>
        <v>2005MA-PI2186-2</v>
      </c>
      <c r="O360">
        <f>_xlfn.XLOOKUP(N360,'Demo Split, 1999-2020'!$T$2:$T$498,'Demo Split, 1999-2020'!$J$2:$J$498,,0)</f>
        <v>483</v>
      </c>
      <c r="P360" s="4">
        <f t="shared" si="11"/>
        <v>2.1641724168832331E-2</v>
      </c>
    </row>
    <row r="361" spans="2:16" x14ac:dyDescent="0.35">
      <c r="B361">
        <v>2006</v>
      </c>
      <c r="C361">
        <v>2006</v>
      </c>
      <c r="D361" s="1" t="s">
        <v>51</v>
      </c>
      <c r="E361" s="1" t="s">
        <v>50</v>
      </c>
      <c r="F361" s="1" t="s">
        <v>155</v>
      </c>
      <c r="G361" s="1" t="s">
        <v>154</v>
      </c>
      <c r="H361" s="1" t="s">
        <v>159</v>
      </c>
      <c r="I361" s="1" t="s">
        <v>158</v>
      </c>
      <c r="J361">
        <v>22859</v>
      </c>
      <c r="K361">
        <v>6903113</v>
      </c>
      <c r="L361">
        <v>331.1</v>
      </c>
      <c r="M361">
        <v>545.5</v>
      </c>
      <c r="N361" s="6" t="str">
        <f t="shared" si="10"/>
        <v>2006MA-PI2186-2</v>
      </c>
      <c r="O361">
        <f>_xlfn.XLOOKUP(N361,'Demo Split, 1999-2020'!$T$2:$T$498,'Demo Split, 1999-2020'!$J$2:$J$498,,0)</f>
        <v>550</v>
      </c>
      <c r="P361" s="4">
        <f t="shared" si="11"/>
        <v>2.4060545080712193E-2</v>
      </c>
    </row>
    <row r="362" spans="2:16" x14ac:dyDescent="0.35">
      <c r="B362">
        <v>2007</v>
      </c>
      <c r="C362">
        <v>2007</v>
      </c>
      <c r="D362" s="1" t="s">
        <v>51</v>
      </c>
      <c r="E362" s="1" t="s">
        <v>50</v>
      </c>
      <c r="F362" s="1" t="s">
        <v>155</v>
      </c>
      <c r="G362" s="1" t="s">
        <v>154</v>
      </c>
      <c r="H362" s="1" t="s">
        <v>159</v>
      </c>
      <c r="I362" s="1" t="s">
        <v>158</v>
      </c>
      <c r="J362">
        <v>23355</v>
      </c>
      <c r="K362">
        <v>7120928</v>
      </c>
      <c r="L362">
        <v>328</v>
      </c>
      <c r="M362">
        <v>528</v>
      </c>
      <c r="N362" s="6" t="str">
        <f t="shared" si="10"/>
        <v>2007MA-PI2186-2</v>
      </c>
      <c r="O362">
        <f>_xlfn.XLOOKUP(N362,'Demo Split, 1999-2020'!$T$2:$T$498,'Demo Split, 1999-2020'!$J$2:$J$498,,0)</f>
        <v>612</v>
      </c>
      <c r="P362" s="4">
        <f t="shared" si="11"/>
        <v>2.6204238921001925E-2</v>
      </c>
    </row>
    <row r="363" spans="2:16" x14ac:dyDescent="0.35">
      <c r="B363">
        <v>2008</v>
      </c>
      <c r="C363">
        <v>2008</v>
      </c>
      <c r="D363" s="1" t="s">
        <v>51</v>
      </c>
      <c r="E363" s="1" t="s">
        <v>50</v>
      </c>
      <c r="F363" s="1" t="s">
        <v>155</v>
      </c>
      <c r="G363" s="1" t="s">
        <v>154</v>
      </c>
      <c r="H363" s="1" t="s">
        <v>159</v>
      </c>
      <c r="I363" s="1" t="s">
        <v>158</v>
      </c>
      <c r="J363">
        <v>24174</v>
      </c>
      <c r="K363">
        <v>7340244</v>
      </c>
      <c r="L363">
        <v>329.3</v>
      </c>
      <c r="M363">
        <v>520.20000000000005</v>
      </c>
      <c r="N363" s="6" t="str">
        <f t="shared" si="10"/>
        <v>2008MA-PI2186-2</v>
      </c>
      <c r="O363">
        <f>_xlfn.XLOOKUP(N363,'Demo Split, 1999-2020'!$T$2:$T$498,'Demo Split, 1999-2020'!$J$2:$J$498,,0)</f>
        <v>567</v>
      </c>
      <c r="P363" s="4">
        <f t="shared" si="11"/>
        <v>2.3454951600893521E-2</v>
      </c>
    </row>
    <row r="364" spans="2:16" x14ac:dyDescent="0.35">
      <c r="B364">
        <v>2009</v>
      </c>
      <c r="C364">
        <v>2009</v>
      </c>
      <c r="D364" s="1" t="s">
        <v>51</v>
      </c>
      <c r="E364" s="1" t="s">
        <v>50</v>
      </c>
      <c r="F364" s="1" t="s">
        <v>155</v>
      </c>
      <c r="G364" s="1" t="s">
        <v>154</v>
      </c>
      <c r="H364" s="1" t="s">
        <v>159</v>
      </c>
      <c r="I364" s="1" t="s">
        <v>158</v>
      </c>
      <c r="J364">
        <v>24947</v>
      </c>
      <c r="K364">
        <v>7548546</v>
      </c>
      <c r="L364">
        <v>330.5</v>
      </c>
      <c r="M364">
        <v>510.4</v>
      </c>
      <c r="N364" s="6" t="str">
        <f t="shared" si="10"/>
        <v>2009MA-PI2186-2</v>
      </c>
      <c r="O364">
        <f>_xlfn.XLOOKUP(N364,'Demo Split, 1999-2020'!$T$2:$T$498,'Demo Split, 1999-2020'!$J$2:$J$498,,0)</f>
        <v>639</v>
      </c>
      <c r="P364" s="4">
        <f t="shared" si="11"/>
        <v>2.5614302320920351E-2</v>
      </c>
    </row>
    <row r="365" spans="2:16" x14ac:dyDescent="0.35">
      <c r="B365">
        <v>2010</v>
      </c>
      <c r="C365">
        <v>2010</v>
      </c>
      <c r="D365" s="1" t="s">
        <v>51</v>
      </c>
      <c r="E365" s="1" t="s">
        <v>50</v>
      </c>
      <c r="F365" s="1" t="s">
        <v>155</v>
      </c>
      <c r="G365" s="1" t="s">
        <v>154</v>
      </c>
      <c r="H365" s="1" t="s">
        <v>159</v>
      </c>
      <c r="I365" s="1" t="s">
        <v>158</v>
      </c>
      <c r="J365">
        <v>25938</v>
      </c>
      <c r="K365">
        <v>7702687</v>
      </c>
      <c r="L365">
        <v>336.7</v>
      </c>
      <c r="M365">
        <v>513</v>
      </c>
      <c r="N365" s="6" t="str">
        <f t="shared" si="10"/>
        <v>2010MA-PI2186-2</v>
      </c>
      <c r="O365">
        <f>_xlfn.XLOOKUP(N365,'Demo Split, 1999-2020'!$T$2:$T$498,'Demo Split, 1999-2020'!$J$2:$J$498,,0)</f>
        <v>718</v>
      </c>
      <c r="P365" s="4">
        <f t="shared" si="11"/>
        <v>2.7681394093607835E-2</v>
      </c>
    </row>
    <row r="366" spans="2:16" x14ac:dyDescent="0.35">
      <c r="B366">
        <v>2011</v>
      </c>
      <c r="C366">
        <v>2011</v>
      </c>
      <c r="D366" s="1" t="s">
        <v>51</v>
      </c>
      <c r="E366" s="1" t="s">
        <v>50</v>
      </c>
      <c r="F366" s="1" t="s">
        <v>155</v>
      </c>
      <c r="G366" s="1" t="s">
        <v>154</v>
      </c>
      <c r="H366" s="1" t="s">
        <v>159</v>
      </c>
      <c r="I366" s="1" t="s">
        <v>158</v>
      </c>
      <c r="J366">
        <v>26909</v>
      </c>
      <c r="K366">
        <v>7917405</v>
      </c>
      <c r="L366">
        <v>339.9</v>
      </c>
      <c r="M366">
        <v>493.4</v>
      </c>
      <c r="N366" s="6" t="str">
        <f t="shared" si="10"/>
        <v>2011MA-PI2186-2</v>
      </c>
      <c r="O366">
        <f>_xlfn.XLOOKUP(N366,'Demo Split, 1999-2020'!$T$2:$T$498,'Demo Split, 1999-2020'!$J$2:$J$498,,0)</f>
        <v>707</v>
      </c>
      <c r="P366" s="4">
        <f t="shared" si="11"/>
        <v>2.6273737411275037E-2</v>
      </c>
    </row>
    <row r="367" spans="2:16" x14ac:dyDescent="0.35">
      <c r="B367">
        <v>2012</v>
      </c>
      <c r="C367">
        <v>2012</v>
      </c>
      <c r="D367" s="1" t="s">
        <v>51</v>
      </c>
      <c r="E367" s="1" t="s">
        <v>50</v>
      </c>
      <c r="F367" s="1" t="s">
        <v>155</v>
      </c>
      <c r="G367" s="1" t="s">
        <v>154</v>
      </c>
      <c r="H367" s="1" t="s">
        <v>159</v>
      </c>
      <c r="I367" s="1" t="s">
        <v>158</v>
      </c>
      <c r="J367">
        <v>28214</v>
      </c>
      <c r="K367">
        <v>8199631</v>
      </c>
      <c r="L367">
        <v>344.1</v>
      </c>
      <c r="M367">
        <v>486.3</v>
      </c>
      <c r="N367" s="6" t="str">
        <f t="shared" si="10"/>
        <v>2012MA-PI2186-2</v>
      </c>
      <c r="O367">
        <f>_xlfn.XLOOKUP(N367,'Demo Split, 1999-2020'!$T$2:$T$498,'Demo Split, 1999-2020'!$J$2:$J$498,,0)</f>
        <v>779</v>
      </c>
      <c r="P367" s="4">
        <f t="shared" si="11"/>
        <v>2.7610406181328418E-2</v>
      </c>
    </row>
    <row r="368" spans="2:16" x14ac:dyDescent="0.35">
      <c r="B368">
        <v>2013</v>
      </c>
      <c r="C368">
        <v>2013</v>
      </c>
      <c r="D368" s="1" t="s">
        <v>51</v>
      </c>
      <c r="E368" s="1" t="s">
        <v>50</v>
      </c>
      <c r="F368" s="1" t="s">
        <v>155</v>
      </c>
      <c r="G368" s="1" t="s">
        <v>154</v>
      </c>
      <c r="H368" s="1" t="s">
        <v>159</v>
      </c>
      <c r="I368" s="1" t="s">
        <v>158</v>
      </c>
      <c r="J368">
        <v>30343</v>
      </c>
      <c r="K368">
        <v>8446242</v>
      </c>
      <c r="L368">
        <v>359.2</v>
      </c>
      <c r="M368">
        <v>490.2</v>
      </c>
      <c r="N368" s="6" t="str">
        <f t="shared" si="10"/>
        <v>2013MA-PI2186-2</v>
      </c>
      <c r="O368">
        <f>_xlfn.XLOOKUP(N368,'Demo Split, 1999-2020'!$T$2:$T$498,'Demo Split, 1999-2020'!$J$2:$J$498,,0)</f>
        <v>794</v>
      </c>
      <c r="P368" s="4">
        <f t="shared" si="11"/>
        <v>2.6167485087170022E-2</v>
      </c>
    </row>
    <row r="369" spans="2:16" x14ac:dyDescent="0.35">
      <c r="B369">
        <v>2014</v>
      </c>
      <c r="C369">
        <v>2014</v>
      </c>
      <c r="D369" s="1" t="s">
        <v>51</v>
      </c>
      <c r="E369" s="1" t="s">
        <v>50</v>
      </c>
      <c r="F369" s="1" t="s">
        <v>155</v>
      </c>
      <c r="G369" s="1" t="s">
        <v>154</v>
      </c>
      <c r="H369" s="1" t="s">
        <v>159</v>
      </c>
      <c r="I369" s="1" t="s">
        <v>158</v>
      </c>
      <c r="J369">
        <v>31039</v>
      </c>
      <c r="K369">
        <v>8801307</v>
      </c>
      <c r="L369">
        <v>352.7</v>
      </c>
      <c r="M369">
        <v>464.2</v>
      </c>
      <c r="N369" s="6" t="str">
        <f t="shared" si="10"/>
        <v>2014MA-PI2186-2</v>
      </c>
      <c r="O369">
        <f>_xlfn.XLOOKUP(N369,'Demo Split, 1999-2020'!$T$2:$T$498,'Demo Split, 1999-2020'!$J$2:$J$498,,0)</f>
        <v>804</v>
      </c>
      <c r="P369" s="4">
        <f t="shared" si="11"/>
        <v>2.5902896356197042E-2</v>
      </c>
    </row>
    <row r="370" spans="2:16" x14ac:dyDescent="0.35">
      <c r="B370">
        <v>2015</v>
      </c>
      <c r="C370">
        <v>2015</v>
      </c>
      <c r="D370" s="1" t="s">
        <v>51</v>
      </c>
      <c r="E370" s="1" t="s">
        <v>50</v>
      </c>
      <c r="F370" s="1" t="s">
        <v>155</v>
      </c>
      <c r="G370" s="1" t="s">
        <v>154</v>
      </c>
      <c r="H370" s="1" t="s">
        <v>159</v>
      </c>
      <c r="I370" s="1" t="s">
        <v>158</v>
      </c>
      <c r="J370">
        <v>33306</v>
      </c>
      <c r="K370">
        <v>9127211</v>
      </c>
      <c r="L370">
        <v>364.9</v>
      </c>
      <c r="M370">
        <v>468.9</v>
      </c>
      <c r="N370" s="6" t="str">
        <f t="shared" si="10"/>
        <v>2015MA-PI2186-2</v>
      </c>
      <c r="O370">
        <f>_xlfn.XLOOKUP(N370,'Demo Split, 1999-2020'!$T$2:$T$498,'Demo Split, 1999-2020'!$J$2:$J$498,,0)</f>
        <v>855</v>
      </c>
      <c r="P370" s="4">
        <f t="shared" si="11"/>
        <v>2.5671050261214197E-2</v>
      </c>
    </row>
    <row r="371" spans="2:16" x14ac:dyDescent="0.35">
      <c r="B371">
        <v>2016</v>
      </c>
      <c r="C371">
        <v>2016</v>
      </c>
      <c r="D371" s="1" t="s">
        <v>51</v>
      </c>
      <c r="E371" s="1" t="s">
        <v>50</v>
      </c>
      <c r="F371" s="1" t="s">
        <v>155</v>
      </c>
      <c r="G371" s="1" t="s">
        <v>154</v>
      </c>
      <c r="H371" s="1" t="s">
        <v>159</v>
      </c>
      <c r="I371" s="1" t="s">
        <v>158</v>
      </c>
      <c r="J371">
        <v>34892</v>
      </c>
      <c r="K371">
        <v>9307742</v>
      </c>
      <c r="L371">
        <v>374.9</v>
      </c>
      <c r="M371">
        <v>466.6</v>
      </c>
      <c r="N371" s="6" t="str">
        <f t="shared" si="10"/>
        <v>2016MA-PI2186-2</v>
      </c>
      <c r="O371">
        <f>_xlfn.XLOOKUP(N371,'Demo Split, 1999-2020'!$T$2:$T$498,'Demo Split, 1999-2020'!$J$2:$J$498,,0)</f>
        <v>977</v>
      </c>
      <c r="P371" s="4">
        <f t="shared" si="11"/>
        <v>2.8000687836753409E-2</v>
      </c>
    </row>
    <row r="372" spans="2:16" x14ac:dyDescent="0.35">
      <c r="B372">
        <v>2017</v>
      </c>
      <c r="C372">
        <v>2017</v>
      </c>
      <c r="D372" s="1" t="s">
        <v>51</v>
      </c>
      <c r="E372" s="1" t="s">
        <v>50</v>
      </c>
      <c r="F372" s="1" t="s">
        <v>155</v>
      </c>
      <c r="G372" s="1" t="s">
        <v>154</v>
      </c>
      <c r="H372" s="1" t="s">
        <v>159</v>
      </c>
      <c r="I372" s="1" t="s">
        <v>158</v>
      </c>
      <c r="J372">
        <v>37236</v>
      </c>
      <c r="K372">
        <v>9642283</v>
      </c>
      <c r="L372">
        <v>386.2</v>
      </c>
      <c r="M372">
        <v>470.1</v>
      </c>
      <c r="N372" s="6" t="str">
        <f t="shared" si="10"/>
        <v>2017MA-PI2186-2</v>
      </c>
      <c r="O372">
        <f>_xlfn.XLOOKUP(N372,'Demo Split, 1999-2020'!$T$2:$T$498,'Demo Split, 1999-2020'!$J$2:$J$498,,0)</f>
        <v>990</v>
      </c>
      <c r="P372" s="4">
        <f t="shared" si="11"/>
        <v>2.6587173702868193E-2</v>
      </c>
    </row>
    <row r="373" spans="2:16" x14ac:dyDescent="0.35">
      <c r="B373">
        <v>2018</v>
      </c>
      <c r="C373">
        <v>2018</v>
      </c>
      <c r="D373" s="1" t="s">
        <v>51</v>
      </c>
      <c r="E373" s="1" t="s">
        <v>50</v>
      </c>
      <c r="F373" s="1" t="s">
        <v>155</v>
      </c>
      <c r="G373" s="1" t="s">
        <v>154</v>
      </c>
      <c r="H373" s="1" t="s">
        <v>159</v>
      </c>
      <c r="I373" s="1" t="s">
        <v>158</v>
      </c>
      <c r="J373">
        <v>38760</v>
      </c>
      <c r="K373">
        <v>9826947</v>
      </c>
      <c r="L373">
        <v>394.4</v>
      </c>
      <c r="M373">
        <v>467.6</v>
      </c>
      <c r="N373" s="6" t="str">
        <f t="shared" si="10"/>
        <v>2018MA-PI2186-2</v>
      </c>
      <c r="O373">
        <f>_xlfn.XLOOKUP(N373,'Demo Split, 1999-2020'!$T$2:$T$498,'Demo Split, 1999-2020'!$J$2:$J$498,,0)</f>
        <v>1063</v>
      </c>
      <c r="P373" s="4">
        <f t="shared" si="11"/>
        <v>2.7425180598555213E-2</v>
      </c>
    </row>
    <row r="374" spans="2:16" x14ac:dyDescent="0.35">
      <c r="B374">
        <v>2019</v>
      </c>
      <c r="C374">
        <v>2019</v>
      </c>
      <c r="D374" s="1" t="s">
        <v>51</v>
      </c>
      <c r="E374" s="1" t="s">
        <v>50</v>
      </c>
      <c r="F374" s="1" t="s">
        <v>155</v>
      </c>
      <c r="G374" s="1" t="s">
        <v>154</v>
      </c>
      <c r="H374" s="1" t="s">
        <v>159</v>
      </c>
      <c r="I374" s="1" t="s">
        <v>158</v>
      </c>
      <c r="J374">
        <v>39830</v>
      </c>
      <c r="K374">
        <v>9935060</v>
      </c>
      <c r="L374">
        <v>400.9</v>
      </c>
      <c r="M374">
        <v>457.2</v>
      </c>
      <c r="N374" s="6" t="str">
        <f t="shared" si="10"/>
        <v>2019MA-PI2186-2</v>
      </c>
      <c r="O374">
        <f>_xlfn.XLOOKUP(N374,'Demo Split, 1999-2020'!$T$2:$T$498,'Demo Split, 1999-2020'!$J$2:$J$498,,0)</f>
        <v>1114</v>
      </c>
      <c r="P374" s="4">
        <f t="shared" si="11"/>
        <v>2.7968867687672608E-2</v>
      </c>
    </row>
    <row r="375" spans="2:16" x14ac:dyDescent="0.35">
      <c r="B375">
        <v>2020</v>
      </c>
      <c r="C375">
        <v>2020</v>
      </c>
      <c r="D375" s="1" t="s">
        <v>51</v>
      </c>
      <c r="E375" s="1" t="s">
        <v>50</v>
      </c>
      <c r="F375" s="1" t="s">
        <v>155</v>
      </c>
      <c r="G375" s="1" t="s">
        <v>154</v>
      </c>
      <c r="H375" s="1" t="s">
        <v>159</v>
      </c>
      <c r="I375" s="1" t="s">
        <v>158</v>
      </c>
      <c r="J375">
        <v>52442</v>
      </c>
      <c r="K375">
        <v>10207105</v>
      </c>
      <c r="L375">
        <v>513.79999999999995</v>
      </c>
      <c r="M375">
        <v>572.29999999999995</v>
      </c>
      <c r="N375" s="6" t="str">
        <f t="shared" si="10"/>
        <v>2020MA-PI2186-2</v>
      </c>
      <c r="O375">
        <f>_xlfn.XLOOKUP(N375,'Demo Split, 1999-2020'!$T$2:$T$498,'Demo Split, 1999-2020'!$J$2:$J$498,,0)</f>
        <v>1063</v>
      </c>
      <c r="P375" s="4">
        <f t="shared" si="11"/>
        <v>2.0270012585332366E-2</v>
      </c>
    </row>
    <row r="376" spans="2:16" x14ac:dyDescent="0.35">
      <c r="B376">
        <v>1999</v>
      </c>
      <c r="C376">
        <v>1999</v>
      </c>
      <c r="D376" s="1" t="s">
        <v>51</v>
      </c>
      <c r="E376" s="1" t="s">
        <v>50</v>
      </c>
      <c r="F376" s="1" t="s">
        <v>153</v>
      </c>
      <c r="G376" s="1" t="s">
        <v>152</v>
      </c>
      <c r="H376" s="1" t="s">
        <v>159</v>
      </c>
      <c r="I376" s="1" t="s">
        <v>158</v>
      </c>
      <c r="J376">
        <v>86</v>
      </c>
      <c r="K376" t="s">
        <v>151</v>
      </c>
      <c r="L376" t="s">
        <v>151</v>
      </c>
      <c r="M376" t="s">
        <v>151</v>
      </c>
      <c r="N376" s="6" t="str">
        <f t="shared" si="10"/>
        <v>1999MA-PINS</v>
      </c>
      <c r="O376">
        <f>_xlfn.XLOOKUP(N376,'Demo Split, 1999-2020'!$T$2:$T$498,'Demo Split, 1999-2020'!$J$2:$J$498,,0)</f>
        <v>2</v>
      </c>
      <c r="P376" s="4">
        <f t="shared" si="11"/>
        <v>2.3255813953488372E-2</v>
      </c>
    </row>
    <row r="377" spans="2:16" x14ac:dyDescent="0.35">
      <c r="B377">
        <v>2000</v>
      </c>
      <c r="C377">
        <v>2000</v>
      </c>
      <c r="D377" s="1" t="s">
        <v>51</v>
      </c>
      <c r="E377" s="1" t="s">
        <v>50</v>
      </c>
      <c r="F377" s="1" t="s">
        <v>153</v>
      </c>
      <c r="G377" s="1" t="s">
        <v>152</v>
      </c>
      <c r="H377" s="1" t="s">
        <v>159</v>
      </c>
      <c r="I377" s="1" t="s">
        <v>158</v>
      </c>
      <c r="J377">
        <v>75</v>
      </c>
      <c r="K377" t="s">
        <v>151</v>
      </c>
      <c r="L377" t="s">
        <v>151</v>
      </c>
      <c r="M377" t="s">
        <v>151</v>
      </c>
      <c r="N377" s="6" t="str">
        <f t="shared" si="10"/>
        <v>2000MA-PINS</v>
      </c>
      <c r="O377">
        <f>_xlfn.XLOOKUP(N377,'Demo Split, 1999-2020'!$T$2:$T$498,'Demo Split, 1999-2020'!$J$2:$J$498,,0)</f>
        <v>1</v>
      </c>
      <c r="P377" s="4">
        <f t="shared" si="11"/>
        <v>1.3333333333333334E-2</v>
      </c>
    </row>
    <row r="378" spans="2:16" x14ac:dyDescent="0.35">
      <c r="B378">
        <v>2001</v>
      </c>
      <c r="C378">
        <v>2001</v>
      </c>
      <c r="D378" s="1" t="s">
        <v>51</v>
      </c>
      <c r="E378" s="1" t="s">
        <v>50</v>
      </c>
      <c r="F378" s="1" t="s">
        <v>153</v>
      </c>
      <c r="G378" s="1" t="s">
        <v>152</v>
      </c>
      <c r="H378" s="1" t="s">
        <v>159</v>
      </c>
      <c r="I378" s="1" t="s">
        <v>158</v>
      </c>
      <c r="J378">
        <v>75</v>
      </c>
      <c r="K378" t="s">
        <v>151</v>
      </c>
      <c r="L378" t="s">
        <v>151</v>
      </c>
      <c r="M378" t="s">
        <v>151</v>
      </c>
      <c r="N378" s="6" t="str">
        <f t="shared" si="10"/>
        <v>2001MA-PINS</v>
      </c>
      <c r="O378">
        <f>_xlfn.XLOOKUP(N378,'Demo Split, 1999-2020'!$T$2:$T$498,'Demo Split, 1999-2020'!$J$2:$J$498,,0)</f>
        <v>1</v>
      </c>
      <c r="P378" s="4">
        <f t="shared" si="11"/>
        <v>1.3333333333333334E-2</v>
      </c>
    </row>
    <row r="379" spans="2:16" x14ac:dyDescent="0.35">
      <c r="B379">
        <v>2002</v>
      </c>
      <c r="C379">
        <v>2002</v>
      </c>
      <c r="D379" s="1" t="s">
        <v>51</v>
      </c>
      <c r="E379" s="1" t="s">
        <v>50</v>
      </c>
      <c r="F379" s="1" t="s">
        <v>153</v>
      </c>
      <c r="G379" s="1" t="s">
        <v>152</v>
      </c>
      <c r="H379" s="1" t="s">
        <v>159</v>
      </c>
      <c r="I379" s="1" t="s">
        <v>158</v>
      </c>
      <c r="J379">
        <v>89</v>
      </c>
      <c r="K379" t="s">
        <v>151</v>
      </c>
      <c r="L379" t="s">
        <v>151</v>
      </c>
      <c r="M379" t="s">
        <v>151</v>
      </c>
      <c r="N379" s="6" t="str">
        <f t="shared" si="10"/>
        <v>2002MA-PINS</v>
      </c>
      <c r="O379">
        <f>_xlfn.XLOOKUP(N379,'Demo Split, 1999-2020'!$T$2:$T$498,'Demo Split, 1999-2020'!$J$2:$J$498,,0)</f>
        <v>1</v>
      </c>
      <c r="P379" s="4">
        <f t="shared" si="11"/>
        <v>1.1235955056179775E-2</v>
      </c>
    </row>
    <row r="380" spans="2:16" x14ac:dyDescent="0.35">
      <c r="B380">
        <v>2003</v>
      </c>
      <c r="C380">
        <v>2003</v>
      </c>
      <c r="D380" s="1" t="s">
        <v>51</v>
      </c>
      <c r="E380" s="1" t="s">
        <v>50</v>
      </c>
      <c r="F380" s="1" t="s">
        <v>153</v>
      </c>
      <c r="G380" s="1" t="s">
        <v>152</v>
      </c>
      <c r="H380" s="1" t="s">
        <v>159</v>
      </c>
      <c r="I380" s="1" t="s">
        <v>158</v>
      </c>
      <c r="J380">
        <v>82</v>
      </c>
      <c r="K380" t="s">
        <v>151</v>
      </c>
      <c r="L380" t="s">
        <v>151</v>
      </c>
      <c r="M380" t="s">
        <v>151</v>
      </c>
      <c r="N380" s="6" t="str">
        <f t="shared" si="10"/>
        <v>2003MA-PINS</v>
      </c>
      <c r="O380">
        <f>_xlfn.XLOOKUP(N380,'Demo Split, 1999-2020'!$T$2:$T$498,'Demo Split, 1999-2020'!$J$2:$J$498,,0)</f>
        <v>2</v>
      </c>
      <c r="P380" s="4">
        <f t="shared" si="11"/>
        <v>2.4390243902439025E-2</v>
      </c>
    </row>
    <row r="381" spans="2:16" x14ac:dyDescent="0.35">
      <c r="B381">
        <v>2004</v>
      </c>
      <c r="C381">
        <v>2004</v>
      </c>
      <c r="D381" s="1" t="s">
        <v>51</v>
      </c>
      <c r="E381" s="1" t="s">
        <v>50</v>
      </c>
      <c r="F381" s="1" t="s">
        <v>153</v>
      </c>
      <c r="G381" s="1" t="s">
        <v>152</v>
      </c>
      <c r="H381" s="1" t="s">
        <v>159</v>
      </c>
      <c r="I381" s="1" t="s">
        <v>158</v>
      </c>
      <c r="J381">
        <v>63</v>
      </c>
      <c r="K381" t="s">
        <v>151</v>
      </c>
      <c r="L381" t="s">
        <v>151</v>
      </c>
      <c r="M381" t="s">
        <v>151</v>
      </c>
      <c r="N381" s="6" t="str">
        <f t="shared" si="10"/>
        <v>2004MA-PINS</v>
      </c>
      <c r="O381">
        <f>_xlfn.XLOOKUP(N381,'Demo Split, 1999-2020'!$T$2:$T$498,'Demo Split, 1999-2020'!$J$2:$J$498,,0)</f>
        <v>1</v>
      </c>
      <c r="P381" s="4">
        <f t="shared" si="11"/>
        <v>1.5873015873015872E-2</v>
      </c>
    </row>
    <row r="382" spans="2:16" x14ac:dyDescent="0.35">
      <c r="B382">
        <v>2005</v>
      </c>
      <c r="C382">
        <v>2005</v>
      </c>
      <c r="D382" s="1" t="s">
        <v>51</v>
      </c>
      <c r="E382" s="1" t="s">
        <v>50</v>
      </c>
      <c r="F382" s="1" t="s">
        <v>153</v>
      </c>
      <c r="G382" s="1" t="s">
        <v>152</v>
      </c>
      <c r="H382" s="1" t="s">
        <v>159</v>
      </c>
      <c r="I382" s="1" t="s">
        <v>158</v>
      </c>
      <c r="J382">
        <v>64</v>
      </c>
      <c r="K382" t="s">
        <v>151</v>
      </c>
      <c r="L382" t="s">
        <v>151</v>
      </c>
      <c r="M382" t="s">
        <v>151</v>
      </c>
      <c r="N382" s="6" t="str">
        <f t="shared" si="10"/>
        <v>2005MA-PINS</v>
      </c>
      <c r="O382">
        <f>_xlfn.XLOOKUP(N382,'Demo Split, 1999-2020'!$T$2:$T$498,'Demo Split, 1999-2020'!$J$2:$J$498,,0)</f>
        <v>2</v>
      </c>
      <c r="P382" s="4">
        <f t="shared" si="11"/>
        <v>3.125E-2</v>
      </c>
    </row>
    <row r="383" spans="2:16" x14ac:dyDescent="0.35">
      <c r="B383">
        <v>2006</v>
      </c>
      <c r="C383">
        <v>2006</v>
      </c>
      <c r="D383" s="1" t="s">
        <v>51</v>
      </c>
      <c r="E383" s="1" t="s">
        <v>50</v>
      </c>
      <c r="F383" s="1" t="s">
        <v>153</v>
      </c>
      <c r="G383" s="1" t="s">
        <v>152</v>
      </c>
      <c r="H383" s="1" t="s">
        <v>159</v>
      </c>
      <c r="I383" s="1" t="s">
        <v>158</v>
      </c>
      <c r="J383">
        <v>82</v>
      </c>
      <c r="K383" t="s">
        <v>151</v>
      </c>
      <c r="L383" t="s">
        <v>151</v>
      </c>
      <c r="M383" t="s">
        <v>151</v>
      </c>
      <c r="N383" s="6" t="str">
        <f t="shared" si="10"/>
        <v>2006MA-PINS</v>
      </c>
      <c r="O383">
        <f>_xlfn.XLOOKUP(N383,'Demo Split, 1999-2020'!$T$2:$T$498,'Demo Split, 1999-2020'!$J$2:$J$498,,0)</f>
        <v>3</v>
      </c>
      <c r="P383" s="4">
        <f t="shared" si="11"/>
        <v>3.6585365853658534E-2</v>
      </c>
    </row>
    <row r="384" spans="2:16" x14ac:dyDescent="0.35">
      <c r="B384">
        <v>2007</v>
      </c>
      <c r="C384">
        <v>2007</v>
      </c>
      <c r="D384" s="1" t="s">
        <v>51</v>
      </c>
      <c r="E384" s="1" t="s">
        <v>50</v>
      </c>
      <c r="F384" s="1" t="s">
        <v>153</v>
      </c>
      <c r="G384" s="1" t="s">
        <v>152</v>
      </c>
      <c r="H384" s="1" t="s">
        <v>159</v>
      </c>
      <c r="I384" s="1" t="s">
        <v>158</v>
      </c>
      <c r="J384">
        <v>56</v>
      </c>
      <c r="K384" t="s">
        <v>151</v>
      </c>
      <c r="L384" t="s">
        <v>151</v>
      </c>
      <c r="M384" t="s">
        <v>151</v>
      </c>
      <c r="N384" s="6" t="str">
        <f t="shared" si="10"/>
        <v>2007MA-PINS</v>
      </c>
      <c r="O384">
        <f>_xlfn.XLOOKUP(N384,'Demo Split, 1999-2020'!$T$2:$T$498,'Demo Split, 1999-2020'!$J$2:$J$498,,0)</f>
        <v>2</v>
      </c>
      <c r="P384" s="4">
        <f t="shared" si="11"/>
        <v>3.5714285714285712E-2</v>
      </c>
    </row>
    <row r="385" spans="2:16" x14ac:dyDescent="0.35">
      <c r="B385">
        <v>2008</v>
      </c>
      <c r="C385">
        <v>2008</v>
      </c>
      <c r="D385" s="1" t="s">
        <v>51</v>
      </c>
      <c r="E385" s="1" t="s">
        <v>50</v>
      </c>
      <c r="F385" s="1" t="s">
        <v>153</v>
      </c>
      <c r="G385" s="1" t="s">
        <v>152</v>
      </c>
      <c r="H385" s="1" t="s">
        <v>159</v>
      </c>
      <c r="I385" s="1" t="s">
        <v>158</v>
      </c>
      <c r="J385">
        <v>49</v>
      </c>
      <c r="K385" t="s">
        <v>151</v>
      </c>
      <c r="L385" t="s">
        <v>151</v>
      </c>
      <c r="M385" t="s">
        <v>151</v>
      </c>
      <c r="N385" s="6" t="str">
        <f t="shared" si="10"/>
        <v>2008MA-PINS</v>
      </c>
      <c r="O385" t="e">
        <f>_xlfn.XLOOKUP(N385,'Demo Split, 1999-2020'!$T$2:$T$498,'Demo Split, 1999-2020'!$J$2:$J$498,,0)</f>
        <v>#N/A</v>
      </c>
      <c r="P385" s="4" t="e">
        <f t="shared" si="11"/>
        <v>#N/A</v>
      </c>
    </row>
    <row r="386" spans="2:16" x14ac:dyDescent="0.35">
      <c r="B386">
        <v>2009</v>
      </c>
      <c r="C386">
        <v>2009</v>
      </c>
      <c r="D386" s="1" t="s">
        <v>51</v>
      </c>
      <c r="E386" s="1" t="s">
        <v>50</v>
      </c>
      <c r="F386" s="1" t="s">
        <v>153</v>
      </c>
      <c r="G386" s="1" t="s">
        <v>152</v>
      </c>
      <c r="H386" s="1" t="s">
        <v>159</v>
      </c>
      <c r="I386" s="1" t="s">
        <v>158</v>
      </c>
      <c r="J386">
        <v>81</v>
      </c>
      <c r="K386" t="s">
        <v>151</v>
      </c>
      <c r="L386" t="s">
        <v>151</v>
      </c>
      <c r="M386" t="s">
        <v>151</v>
      </c>
      <c r="N386" s="6" t="str">
        <f t="shared" si="10"/>
        <v>2009MA-PINS</v>
      </c>
      <c r="O386">
        <f>_xlfn.XLOOKUP(N386,'Demo Split, 1999-2020'!$T$2:$T$498,'Demo Split, 1999-2020'!$J$2:$J$498,,0)</f>
        <v>3</v>
      </c>
      <c r="P386" s="4">
        <f t="shared" si="11"/>
        <v>3.7037037037037035E-2</v>
      </c>
    </row>
    <row r="387" spans="2:16" x14ac:dyDescent="0.35">
      <c r="B387">
        <v>2010</v>
      </c>
      <c r="C387">
        <v>2010</v>
      </c>
      <c r="D387" s="1" t="s">
        <v>51</v>
      </c>
      <c r="E387" s="1" t="s">
        <v>50</v>
      </c>
      <c r="F387" s="1" t="s">
        <v>153</v>
      </c>
      <c r="G387" s="1" t="s">
        <v>152</v>
      </c>
      <c r="H387" s="1" t="s">
        <v>159</v>
      </c>
      <c r="I387" s="1" t="s">
        <v>158</v>
      </c>
      <c r="J387">
        <v>124</v>
      </c>
      <c r="K387" t="s">
        <v>151</v>
      </c>
      <c r="L387" t="s">
        <v>151</v>
      </c>
      <c r="M387" t="s">
        <v>151</v>
      </c>
      <c r="N387" s="6" t="str">
        <f t="shared" ref="N387:N450" si="12">C387&amp;E387&amp;I387&amp;G387</f>
        <v>2010MA-PINS</v>
      </c>
      <c r="O387">
        <f>_xlfn.XLOOKUP(N387,'Demo Split, 1999-2020'!$T$2:$T$498,'Demo Split, 1999-2020'!$J$2:$J$498,,0)</f>
        <v>8</v>
      </c>
      <c r="P387" s="4">
        <f t="shared" ref="P387:P450" si="13">O387/J387</f>
        <v>6.4516129032258063E-2</v>
      </c>
    </row>
    <row r="388" spans="2:16" x14ac:dyDescent="0.35">
      <c r="B388">
        <v>2011</v>
      </c>
      <c r="C388">
        <v>2011</v>
      </c>
      <c r="D388" s="1" t="s">
        <v>51</v>
      </c>
      <c r="E388" s="1" t="s">
        <v>50</v>
      </c>
      <c r="F388" s="1" t="s">
        <v>153</v>
      </c>
      <c r="G388" s="1" t="s">
        <v>152</v>
      </c>
      <c r="H388" s="1" t="s">
        <v>159</v>
      </c>
      <c r="I388" s="1" t="s">
        <v>158</v>
      </c>
      <c r="J388">
        <v>73</v>
      </c>
      <c r="K388" t="s">
        <v>151</v>
      </c>
      <c r="L388" t="s">
        <v>151</v>
      </c>
      <c r="M388" t="s">
        <v>151</v>
      </c>
      <c r="N388" s="6" t="str">
        <f t="shared" si="12"/>
        <v>2011MA-PINS</v>
      </c>
      <c r="O388">
        <f>_xlfn.XLOOKUP(N388,'Demo Split, 1999-2020'!$T$2:$T$498,'Demo Split, 1999-2020'!$J$2:$J$498,,0)</f>
        <v>2</v>
      </c>
      <c r="P388" s="4">
        <f t="shared" si="13"/>
        <v>2.7397260273972601E-2</v>
      </c>
    </row>
    <row r="389" spans="2:16" x14ac:dyDescent="0.35">
      <c r="B389">
        <v>2012</v>
      </c>
      <c r="C389">
        <v>2012</v>
      </c>
      <c r="D389" s="1" t="s">
        <v>51</v>
      </c>
      <c r="E389" s="1" t="s">
        <v>50</v>
      </c>
      <c r="F389" s="1" t="s">
        <v>153</v>
      </c>
      <c r="G389" s="1" t="s">
        <v>152</v>
      </c>
      <c r="H389" s="1" t="s">
        <v>159</v>
      </c>
      <c r="I389" s="1" t="s">
        <v>158</v>
      </c>
      <c r="J389">
        <v>104</v>
      </c>
      <c r="K389" t="s">
        <v>151</v>
      </c>
      <c r="L389" t="s">
        <v>151</v>
      </c>
      <c r="M389" t="s">
        <v>151</v>
      </c>
      <c r="N389" s="6" t="str">
        <f t="shared" si="12"/>
        <v>2012MA-PINS</v>
      </c>
      <c r="O389">
        <f>_xlfn.XLOOKUP(N389,'Demo Split, 1999-2020'!$T$2:$T$498,'Demo Split, 1999-2020'!$J$2:$J$498,,0)</f>
        <v>6</v>
      </c>
      <c r="P389" s="4">
        <f t="shared" si="13"/>
        <v>5.7692307692307696E-2</v>
      </c>
    </row>
    <row r="390" spans="2:16" x14ac:dyDescent="0.35">
      <c r="B390">
        <v>2013</v>
      </c>
      <c r="C390">
        <v>2013</v>
      </c>
      <c r="D390" s="1" t="s">
        <v>51</v>
      </c>
      <c r="E390" s="1" t="s">
        <v>50</v>
      </c>
      <c r="F390" s="1" t="s">
        <v>153</v>
      </c>
      <c r="G390" s="1" t="s">
        <v>152</v>
      </c>
      <c r="H390" s="1" t="s">
        <v>159</v>
      </c>
      <c r="I390" s="1" t="s">
        <v>158</v>
      </c>
      <c r="J390">
        <v>135</v>
      </c>
      <c r="K390" t="s">
        <v>151</v>
      </c>
      <c r="L390" t="s">
        <v>151</v>
      </c>
      <c r="M390" t="s">
        <v>151</v>
      </c>
      <c r="N390" s="6" t="str">
        <f t="shared" si="12"/>
        <v>2013MA-PINS</v>
      </c>
      <c r="O390">
        <f>_xlfn.XLOOKUP(N390,'Demo Split, 1999-2020'!$T$2:$T$498,'Demo Split, 1999-2020'!$J$2:$J$498,,0)</f>
        <v>6</v>
      </c>
      <c r="P390" s="4">
        <f t="shared" si="13"/>
        <v>4.4444444444444446E-2</v>
      </c>
    </row>
    <row r="391" spans="2:16" x14ac:dyDescent="0.35">
      <c r="B391">
        <v>2014</v>
      </c>
      <c r="C391">
        <v>2014</v>
      </c>
      <c r="D391" s="1" t="s">
        <v>51</v>
      </c>
      <c r="E391" s="1" t="s">
        <v>50</v>
      </c>
      <c r="F391" s="1" t="s">
        <v>153</v>
      </c>
      <c r="G391" s="1" t="s">
        <v>152</v>
      </c>
      <c r="H391" s="1" t="s">
        <v>159</v>
      </c>
      <c r="I391" s="1" t="s">
        <v>158</v>
      </c>
      <c r="J391">
        <v>159</v>
      </c>
      <c r="K391" t="s">
        <v>151</v>
      </c>
      <c r="L391" t="s">
        <v>151</v>
      </c>
      <c r="M391" t="s">
        <v>151</v>
      </c>
      <c r="N391" s="6" t="str">
        <f t="shared" si="12"/>
        <v>2014MA-PINS</v>
      </c>
      <c r="O391">
        <f>_xlfn.XLOOKUP(N391,'Demo Split, 1999-2020'!$T$2:$T$498,'Demo Split, 1999-2020'!$J$2:$J$498,,0)</f>
        <v>3</v>
      </c>
      <c r="P391" s="4">
        <f t="shared" si="13"/>
        <v>1.8867924528301886E-2</v>
      </c>
    </row>
    <row r="392" spans="2:16" x14ac:dyDescent="0.35">
      <c r="B392">
        <v>2015</v>
      </c>
      <c r="C392">
        <v>2015</v>
      </c>
      <c r="D392" s="1" t="s">
        <v>51</v>
      </c>
      <c r="E392" s="1" t="s">
        <v>50</v>
      </c>
      <c r="F392" s="1" t="s">
        <v>153</v>
      </c>
      <c r="G392" s="1" t="s">
        <v>152</v>
      </c>
      <c r="H392" s="1" t="s">
        <v>159</v>
      </c>
      <c r="I392" s="1" t="s">
        <v>158</v>
      </c>
      <c r="J392">
        <v>201</v>
      </c>
      <c r="K392" t="s">
        <v>151</v>
      </c>
      <c r="L392" t="s">
        <v>151</v>
      </c>
      <c r="M392" t="s">
        <v>151</v>
      </c>
      <c r="N392" s="6" t="str">
        <f t="shared" si="12"/>
        <v>2015MA-PINS</v>
      </c>
      <c r="O392">
        <f>_xlfn.XLOOKUP(N392,'Demo Split, 1999-2020'!$T$2:$T$498,'Demo Split, 1999-2020'!$J$2:$J$498,,0)</f>
        <v>4</v>
      </c>
      <c r="P392" s="4">
        <f t="shared" si="13"/>
        <v>1.9900497512437811E-2</v>
      </c>
    </row>
    <row r="393" spans="2:16" x14ac:dyDescent="0.35">
      <c r="B393">
        <v>2016</v>
      </c>
      <c r="C393">
        <v>2016</v>
      </c>
      <c r="D393" s="1" t="s">
        <v>51</v>
      </c>
      <c r="E393" s="1" t="s">
        <v>50</v>
      </c>
      <c r="F393" s="1" t="s">
        <v>153</v>
      </c>
      <c r="G393" s="1" t="s">
        <v>152</v>
      </c>
      <c r="H393" s="1" t="s">
        <v>159</v>
      </c>
      <c r="I393" s="1" t="s">
        <v>158</v>
      </c>
      <c r="J393">
        <v>174</v>
      </c>
      <c r="K393" t="s">
        <v>151</v>
      </c>
      <c r="L393" t="s">
        <v>151</v>
      </c>
      <c r="M393" t="s">
        <v>151</v>
      </c>
      <c r="N393" s="6" t="str">
        <f t="shared" si="12"/>
        <v>2016MA-PINS</v>
      </c>
      <c r="O393">
        <f>_xlfn.XLOOKUP(N393,'Demo Split, 1999-2020'!$T$2:$T$498,'Demo Split, 1999-2020'!$J$2:$J$498,,0)</f>
        <v>3</v>
      </c>
      <c r="P393" s="4">
        <f t="shared" si="13"/>
        <v>1.7241379310344827E-2</v>
      </c>
    </row>
    <row r="394" spans="2:16" x14ac:dyDescent="0.35">
      <c r="B394">
        <v>2017</v>
      </c>
      <c r="C394">
        <v>2017</v>
      </c>
      <c r="D394" s="1" t="s">
        <v>51</v>
      </c>
      <c r="E394" s="1" t="s">
        <v>50</v>
      </c>
      <c r="F394" s="1" t="s">
        <v>153</v>
      </c>
      <c r="G394" s="1" t="s">
        <v>152</v>
      </c>
      <c r="H394" s="1" t="s">
        <v>159</v>
      </c>
      <c r="I394" s="1" t="s">
        <v>158</v>
      </c>
      <c r="J394">
        <v>178</v>
      </c>
      <c r="K394" t="s">
        <v>151</v>
      </c>
      <c r="L394" t="s">
        <v>151</v>
      </c>
      <c r="M394" t="s">
        <v>151</v>
      </c>
      <c r="N394" s="6" t="str">
        <f t="shared" si="12"/>
        <v>2017MA-PINS</v>
      </c>
      <c r="O394">
        <f>_xlfn.XLOOKUP(N394,'Demo Split, 1999-2020'!$T$2:$T$498,'Demo Split, 1999-2020'!$J$2:$J$498,,0)</f>
        <v>2</v>
      </c>
      <c r="P394" s="4">
        <f t="shared" si="13"/>
        <v>1.1235955056179775E-2</v>
      </c>
    </row>
    <row r="395" spans="2:16" x14ac:dyDescent="0.35">
      <c r="B395">
        <v>2018</v>
      </c>
      <c r="C395">
        <v>2018</v>
      </c>
      <c r="D395" s="1" t="s">
        <v>51</v>
      </c>
      <c r="E395" s="1" t="s">
        <v>50</v>
      </c>
      <c r="F395" s="1" t="s">
        <v>153</v>
      </c>
      <c r="G395" s="1" t="s">
        <v>152</v>
      </c>
      <c r="H395" s="1" t="s">
        <v>159</v>
      </c>
      <c r="I395" s="1" t="s">
        <v>158</v>
      </c>
      <c r="J395">
        <v>225</v>
      </c>
      <c r="K395" t="s">
        <v>151</v>
      </c>
      <c r="L395" t="s">
        <v>151</v>
      </c>
      <c r="M395" t="s">
        <v>151</v>
      </c>
      <c r="N395" s="6" t="str">
        <f t="shared" si="12"/>
        <v>2018MA-PINS</v>
      </c>
      <c r="O395">
        <f>_xlfn.XLOOKUP(N395,'Demo Split, 1999-2020'!$T$2:$T$498,'Demo Split, 1999-2020'!$J$2:$J$498,,0)</f>
        <v>5</v>
      </c>
      <c r="P395" s="4">
        <f t="shared" si="13"/>
        <v>2.2222222222222223E-2</v>
      </c>
    </row>
    <row r="396" spans="2:16" x14ac:dyDescent="0.35">
      <c r="B396">
        <v>2019</v>
      </c>
      <c r="C396">
        <v>2019</v>
      </c>
      <c r="D396" s="1" t="s">
        <v>51</v>
      </c>
      <c r="E396" s="1" t="s">
        <v>50</v>
      </c>
      <c r="F396" s="1" t="s">
        <v>153</v>
      </c>
      <c r="G396" s="1" t="s">
        <v>152</v>
      </c>
      <c r="H396" s="1" t="s">
        <v>159</v>
      </c>
      <c r="I396" s="1" t="s">
        <v>158</v>
      </c>
      <c r="J396">
        <v>209</v>
      </c>
      <c r="K396" t="s">
        <v>151</v>
      </c>
      <c r="L396" t="s">
        <v>151</v>
      </c>
      <c r="M396" t="s">
        <v>151</v>
      </c>
      <c r="N396" s="6" t="str">
        <f t="shared" si="12"/>
        <v>2019MA-PINS</v>
      </c>
      <c r="O396">
        <f>_xlfn.XLOOKUP(N396,'Demo Split, 1999-2020'!$T$2:$T$498,'Demo Split, 1999-2020'!$J$2:$J$498,,0)</f>
        <v>5</v>
      </c>
      <c r="P396" s="4">
        <f t="shared" si="13"/>
        <v>2.3923444976076555E-2</v>
      </c>
    </row>
    <row r="397" spans="2:16" x14ac:dyDescent="0.35">
      <c r="B397">
        <v>2020</v>
      </c>
      <c r="C397">
        <v>2020</v>
      </c>
      <c r="D397" s="1" t="s">
        <v>51</v>
      </c>
      <c r="E397" s="1" t="s">
        <v>50</v>
      </c>
      <c r="F397" s="1" t="s">
        <v>153</v>
      </c>
      <c r="G397" s="1" t="s">
        <v>152</v>
      </c>
      <c r="H397" s="1" t="s">
        <v>159</v>
      </c>
      <c r="I397" s="1" t="s">
        <v>158</v>
      </c>
      <c r="J397">
        <v>342</v>
      </c>
      <c r="K397" t="s">
        <v>151</v>
      </c>
      <c r="L397" t="s">
        <v>151</v>
      </c>
      <c r="M397" t="s">
        <v>151</v>
      </c>
      <c r="N397" s="6" t="str">
        <f t="shared" si="12"/>
        <v>2020MA-PINS</v>
      </c>
      <c r="O397">
        <f>_xlfn.XLOOKUP(N397,'Demo Split, 1999-2020'!$T$2:$T$498,'Demo Split, 1999-2020'!$J$2:$J$498,,0)</f>
        <v>1</v>
      </c>
      <c r="P397" s="4">
        <f t="shared" si="13"/>
        <v>2.9239766081871343E-3</v>
      </c>
    </row>
    <row r="398" spans="2:16" x14ac:dyDescent="0.35">
      <c r="B398">
        <v>1999</v>
      </c>
      <c r="C398">
        <v>1999</v>
      </c>
      <c r="D398" s="1" t="s">
        <v>51</v>
      </c>
      <c r="E398" s="1" t="s">
        <v>50</v>
      </c>
      <c r="F398" s="1" t="s">
        <v>157</v>
      </c>
      <c r="G398" s="1" t="s">
        <v>156</v>
      </c>
      <c r="H398" s="1" t="s">
        <v>55</v>
      </c>
      <c r="I398" s="1" t="s">
        <v>54</v>
      </c>
      <c r="J398">
        <v>818</v>
      </c>
      <c r="K398">
        <v>709354</v>
      </c>
      <c r="L398">
        <v>115.3</v>
      </c>
      <c r="M398">
        <v>346.2</v>
      </c>
      <c r="N398" s="6" t="str">
        <f t="shared" si="12"/>
        <v>1999M2054-52135-2</v>
      </c>
      <c r="O398">
        <f>_xlfn.XLOOKUP(N398,'Demo Split, 1999-2020'!$T$2:$T$498,'Demo Split, 1999-2020'!$J$2:$J$498,,0)</f>
        <v>17</v>
      </c>
      <c r="P398" s="4">
        <f t="shared" si="13"/>
        <v>2.0782396088019559E-2</v>
      </c>
    </row>
    <row r="399" spans="2:16" x14ac:dyDescent="0.35">
      <c r="B399">
        <v>2000</v>
      </c>
      <c r="C399">
        <v>2000</v>
      </c>
      <c r="D399" s="1" t="s">
        <v>51</v>
      </c>
      <c r="E399" s="1" t="s">
        <v>50</v>
      </c>
      <c r="F399" s="1" t="s">
        <v>157</v>
      </c>
      <c r="G399" s="1" t="s">
        <v>156</v>
      </c>
      <c r="H399" s="1" t="s">
        <v>55</v>
      </c>
      <c r="I399" s="1" t="s">
        <v>54</v>
      </c>
      <c r="J399">
        <v>863</v>
      </c>
      <c r="K399">
        <v>734294</v>
      </c>
      <c r="L399">
        <v>117.5</v>
      </c>
      <c r="M399">
        <v>321.7</v>
      </c>
      <c r="N399" s="6" t="str">
        <f t="shared" si="12"/>
        <v>2000M2054-52135-2</v>
      </c>
      <c r="O399">
        <f>_xlfn.XLOOKUP(N399,'Demo Split, 1999-2020'!$T$2:$T$498,'Demo Split, 1999-2020'!$J$2:$J$498,,0)</f>
        <v>17</v>
      </c>
      <c r="P399" s="4">
        <f t="shared" si="13"/>
        <v>1.9698725376593278E-2</v>
      </c>
    </row>
    <row r="400" spans="2:16" x14ac:dyDescent="0.35">
      <c r="B400">
        <v>2001</v>
      </c>
      <c r="C400">
        <v>2001</v>
      </c>
      <c r="D400" s="1" t="s">
        <v>51</v>
      </c>
      <c r="E400" s="1" t="s">
        <v>50</v>
      </c>
      <c r="F400" s="1" t="s">
        <v>157</v>
      </c>
      <c r="G400" s="1" t="s">
        <v>156</v>
      </c>
      <c r="H400" s="1" t="s">
        <v>55</v>
      </c>
      <c r="I400" s="1" t="s">
        <v>54</v>
      </c>
      <c r="J400">
        <v>892</v>
      </c>
      <c r="K400">
        <v>787981</v>
      </c>
      <c r="L400">
        <v>113.2</v>
      </c>
      <c r="M400">
        <v>308.60000000000002</v>
      </c>
      <c r="N400" s="6" t="str">
        <f t="shared" si="12"/>
        <v>2001M2054-52135-2</v>
      </c>
      <c r="O400">
        <f>_xlfn.XLOOKUP(N400,'Demo Split, 1999-2020'!$T$2:$T$498,'Demo Split, 1999-2020'!$J$2:$J$498,,0)</f>
        <v>23</v>
      </c>
      <c r="P400" s="4">
        <f t="shared" si="13"/>
        <v>2.5784753363228701E-2</v>
      </c>
    </row>
    <row r="401" spans="2:16" x14ac:dyDescent="0.35">
      <c r="B401">
        <v>2002</v>
      </c>
      <c r="C401">
        <v>2002</v>
      </c>
      <c r="D401" s="1" t="s">
        <v>51</v>
      </c>
      <c r="E401" s="1" t="s">
        <v>50</v>
      </c>
      <c r="F401" s="1" t="s">
        <v>157</v>
      </c>
      <c r="G401" s="1" t="s">
        <v>156</v>
      </c>
      <c r="H401" s="1" t="s">
        <v>55</v>
      </c>
      <c r="I401" s="1" t="s">
        <v>54</v>
      </c>
      <c r="J401">
        <v>1013</v>
      </c>
      <c r="K401">
        <v>830646</v>
      </c>
      <c r="L401">
        <v>122</v>
      </c>
      <c r="M401">
        <v>337.7</v>
      </c>
      <c r="N401" s="6" t="str">
        <f t="shared" si="12"/>
        <v>2002M2054-52135-2</v>
      </c>
      <c r="O401">
        <f>_xlfn.XLOOKUP(N401,'Demo Split, 1999-2020'!$T$2:$T$498,'Demo Split, 1999-2020'!$J$2:$J$498,,0)</f>
        <v>20</v>
      </c>
      <c r="P401" s="4">
        <f t="shared" si="13"/>
        <v>1.9743336623889437E-2</v>
      </c>
    </row>
    <row r="402" spans="2:16" x14ac:dyDescent="0.35">
      <c r="B402">
        <v>2003</v>
      </c>
      <c r="C402">
        <v>2003</v>
      </c>
      <c r="D402" s="1" t="s">
        <v>51</v>
      </c>
      <c r="E402" s="1" t="s">
        <v>50</v>
      </c>
      <c r="F402" s="1" t="s">
        <v>157</v>
      </c>
      <c r="G402" s="1" t="s">
        <v>156</v>
      </c>
      <c r="H402" s="1" t="s">
        <v>55</v>
      </c>
      <c r="I402" s="1" t="s">
        <v>54</v>
      </c>
      <c r="J402">
        <v>964</v>
      </c>
      <c r="K402">
        <v>873568</v>
      </c>
      <c r="L402">
        <v>110.4</v>
      </c>
      <c r="M402">
        <v>298.8</v>
      </c>
      <c r="N402" s="6" t="str">
        <f t="shared" si="12"/>
        <v>2003M2054-52135-2</v>
      </c>
      <c r="O402">
        <f>_xlfn.XLOOKUP(N402,'Demo Split, 1999-2020'!$T$2:$T$498,'Demo Split, 1999-2020'!$J$2:$J$498,,0)</f>
        <v>20</v>
      </c>
      <c r="P402" s="4">
        <f t="shared" si="13"/>
        <v>2.0746887966804978E-2</v>
      </c>
    </row>
    <row r="403" spans="2:16" x14ac:dyDescent="0.35">
      <c r="B403">
        <v>2004</v>
      </c>
      <c r="C403">
        <v>2004</v>
      </c>
      <c r="D403" s="1" t="s">
        <v>51</v>
      </c>
      <c r="E403" s="1" t="s">
        <v>50</v>
      </c>
      <c r="F403" s="1" t="s">
        <v>157</v>
      </c>
      <c r="G403" s="1" t="s">
        <v>156</v>
      </c>
      <c r="H403" s="1" t="s">
        <v>55</v>
      </c>
      <c r="I403" s="1" t="s">
        <v>54</v>
      </c>
      <c r="J403">
        <v>1091</v>
      </c>
      <c r="K403">
        <v>924128</v>
      </c>
      <c r="L403">
        <v>118.1</v>
      </c>
      <c r="M403">
        <v>297.39999999999998</v>
      </c>
      <c r="N403" s="6" t="str">
        <f t="shared" si="12"/>
        <v>2004M2054-52135-2</v>
      </c>
      <c r="O403">
        <f>_xlfn.XLOOKUP(N403,'Demo Split, 1999-2020'!$T$2:$T$498,'Demo Split, 1999-2020'!$J$2:$J$498,,0)</f>
        <v>30</v>
      </c>
      <c r="P403" s="4">
        <f t="shared" si="13"/>
        <v>2.7497708524289642E-2</v>
      </c>
    </row>
    <row r="404" spans="2:16" x14ac:dyDescent="0.35">
      <c r="B404">
        <v>2005</v>
      </c>
      <c r="C404">
        <v>2005</v>
      </c>
      <c r="D404" s="1" t="s">
        <v>51</v>
      </c>
      <c r="E404" s="1" t="s">
        <v>50</v>
      </c>
      <c r="F404" s="1" t="s">
        <v>157</v>
      </c>
      <c r="G404" s="1" t="s">
        <v>156</v>
      </c>
      <c r="H404" s="1" t="s">
        <v>55</v>
      </c>
      <c r="I404" s="1" t="s">
        <v>54</v>
      </c>
      <c r="J404">
        <v>1339</v>
      </c>
      <c r="K404">
        <v>983905</v>
      </c>
      <c r="L404">
        <v>136.1</v>
      </c>
      <c r="M404">
        <v>359.5</v>
      </c>
      <c r="N404" s="6" t="str">
        <f t="shared" si="12"/>
        <v>2005M2054-52135-2</v>
      </c>
      <c r="O404">
        <f>_xlfn.XLOOKUP(N404,'Demo Split, 1999-2020'!$T$2:$T$498,'Demo Split, 1999-2020'!$J$2:$J$498,,0)</f>
        <v>19</v>
      </c>
      <c r="P404" s="4">
        <f t="shared" si="13"/>
        <v>1.4189693801344288E-2</v>
      </c>
    </row>
    <row r="405" spans="2:16" x14ac:dyDescent="0.35">
      <c r="B405">
        <v>2006</v>
      </c>
      <c r="C405">
        <v>2006</v>
      </c>
      <c r="D405" s="1" t="s">
        <v>51</v>
      </c>
      <c r="E405" s="1" t="s">
        <v>50</v>
      </c>
      <c r="F405" s="1" t="s">
        <v>157</v>
      </c>
      <c r="G405" s="1" t="s">
        <v>156</v>
      </c>
      <c r="H405" s="1" t="s">
        <v>55</v>
      </c>
      <c r="I405" s="1" t="s">
        <v>54</v>
      </c>
      <c r="J405">
        <v>1129</v>
      </c>
      <c r="K405">
        <v>1047119</v>
      </c>
      <c r="L405">
        <v>107.8</v>
      </c>
      <c r="M405">
        <v>268.3</v>
      </c>
      <c r="N405" s="6" t="str">
        <f t="shared" si="12"/>
        <v>2006M2054-52135-2</v>
      </c>
      <c r="O405">
        <f>_xlfn.XLOOKUP(N405,'Demo Split, 1999-2020'!$T$2:$T$498,'Demo Split, 1999-2020'!$J$2:$J$498,,0)</f>
        <v>29</v>
      </c>
      <c r="P405" s="4">
        <f t="shared" si="13"/>
        <v>2.5686448184233834E-2</v>
      </c>
    </row>
    <row r="406" spans="2:16" x14ac:dyDescent="0.35">
      <c r="B406">
        <v>2007</v>
      </c>
      <c r="C406">
        <v>2007</v>
      </c>
      <c r="D406" s="1" t="s">
        <v>51</v>
      </c>
      <c r="E406" s="1" t="s">
        <v>50</v>
      </c>
      <c r="F406" s="1" t="s">
        <v>157</v>
      </c>
      <c r="G406" s="1" t="s">
        <v>156</v>
      </c>
      <c r="H406" s="1" t="s">
        <v>55</v>
      </c>
      <c r="I406" s="1" t="s">
        <v>54</v>
      </c>
      <c r="J406">
        <v>1163</v>
      </c>
      <c r="K406">
        <v>1110717</v>
      </c>
      <c r="L406">
        <v>104.7</v>
      </c>
      <c r="M406">
        <v>263.5</v>
      </c>
      <c r="N406" s="6" t="str">
        <f t="shared" si="12"/>
        <v>2007M2054-52135-2</v>
      </c>
      <c r="O406">
        <f>_xlfn.XLOOKUP(N406,'Demo Split, 1999-2020'!$T$2:$T$498,'Demo Split, 1999-2020'!$J$2:$J$498,,0)</f>
        <v>26</v>
      </c>
      <c r="P406" s="4">
        <f t="shared" si="13"/>
        <v>2.235597592433362E-2</v>
      </c>
    </row>
    <row r="407" spans="2:16" x14ac:dyDescent="0.35">
      <c r="B407">
        <v>2008</v>
      </c>
      <c r="C407">
        <v>2008</v>
      </c>
      <c r="D407" s="1" t="s">
        <v>51</v>
      </c>
      <c r="E407" s="1" t="s">
        <v>50</v>
      </c>
      <c r="F407" s="1" t="s">
        <v>157</v>
      </c>
      <c r="G407" s="1" t="s">
        <v>156</v>
      </c>
      <c r="H407" s="1" t="s">
        <v>55</v>
      </c>
      <c r="I407" s="1" t="s">
        <v>54</v>
      </c>
      <c r="J407">
        <v>1144</v>
      </c>
      <c r="K407">
        <v>1175140</v>
      </c>
      <c r="L407">
        <v>97.4</v>
      </c>
      <c r="M407">
        <v>233.8</v>
      </c>
      <c r="N407" s="6" t="str">
        <f t="shared" si="12"/>
        <v>2008M2054-52135-2</v>
      </c>
      <c r="O407">
        <f>_xlfn.XLOOKUP(N407,'Demo Split, 1999-2020'!$T$2:$T$498,'Demo Split, 1999-2020'!$J$2:$J$498,,0)</f>
        <v>28</v>
      </c>
      <c r="P407" s="4">
        <f t="shared" si="13"/>
        <v>2.4475524475524476E-2</v>
      </c>
    </row>
    <row r="408" spans="2:16" x14ac:dyDescent="0.35">
      <c r="B408">
        <v>2009</v>
      </c>
      <c r="C408">
        <v>2009</v>
      </c>
      <c r="D408" s="1" t="s">
        <v>51</v>
      </c>
      <c r="E408" s="1" t="s">
        <v>50</v>
      </c>
      <c r="F408" s="1" t="s">
        <v>157</v>
      </c>
      <c r="G408" s="1" t="s">
        <v>156</v>
      </c>
      <c r="H408" s="1" t="s">
        <v>55</v>
      </c>
      <c r="I408" s="1" t="s">
        <v>54</v>
      </c>
      <c r="J408">
        <v>1091</v>
      </c>
      <c r="K408">
        <v>1239086</v>
      </c>
      <c r="L408">
        <v>88</v>
      </c>
      <c r="M408">
        <v>220.3</v>
      </c>
      <c r="N408" s="6" t="str">
        <f t="shared" si="12"/>
        <v>2009M2054-52135-2</v>
      </c>
      <c r="O408">
        <f>_xlfn.XLOOKUP(N408,'Demo Split, 1999-2020'!$T$2:$T$498,'Demo Split, 1999-2020'!$J$2:$J$498,,0)</f>
        <v>22</v>
      </c>
      <c r="P408" s="4">
        <f t="shared" si="13"/>
        <v>2.0164986251145739E-2</v>
      </c>
    </row>
    <row r="409" spans="2:16" x14ac:dyDescent="0.35">
      <c r="B409">
        <v>2010</v>
      </c>
      <c r="C409">
        <v>2010</v>
      </c>
      <c r="D409" s="1" t="s">
        <v>51</v>
      </c>
      <c r="E409" s="1" t="s">
        <v>50</v>
      </c>
      <c r="F409" s="1" t="s">
        <v>157</v>
      </c>
      <c r="G409" s="1" t="s">
        <v>156</v>
      </c>
      <c r="H409" s="1" t="s">
        <v>55</v>
      </c>
      <c r="I409" s="1" t="s">
        <v>54</v>
      </c>
      <c r="J409">
        <v>1188</v>
      </c>
      <c r="K409">
        <v>1288432</v>
      </c>
      <c r="L409">
        <v>92.2</v>
      </c>
      <c r="M409">
        <v>232.9</v>
      </c>
      <c r="N409" s="6" t="str">
        <f t="shared" si="12"/>
        <v>2010M2054-52135-2</v>
      </c>
      <c r="O409">
        <f>_xlfn.XLOOKUP(N409,'Demo Split, 1999-2020'!$T$2:$T$498,'Demo Split, 1999-2020'!$J$2:$J$498,,0)</f>
        <v>33</v>
      </c>
      <c r="P409" s="4">
        <f t="shared" si="13"/>
        <v>2.7777777777777776E-2</v>
      </c>
    </row>
    <row r="410" spans="2:16" x14ac:dyDescent="0.35">
      <c r="B410">
        <v>2011</v>
      </c>
      <c r="C410">
        <v>2011</v>
      </c>
      <c r="D410" s="1" t="s">
        <v>51</v>
      </c>
      <c r="E410" s="1" t="s">
        <v>50</v>
      </c>
      <c r="F410" s="1" t="s">
        <v>157</v>
      </c>
      <c r="G410" s="1" t="s">
        <v>156</v>
      </c>
      <c r="H410" s="1" t="s">
        <v>55</v>
      </c>
      <c r="I410" s="1" t="s">
        <v>54</v>
      </c>
      <c r="J410">
        <v>1058</v>
      </c>
      <c r="K410">
        <v>1343212</v>
      </c>
      <c r="L410">
        <v>78.8</v>
      </c>
      <c r="M410">
        <v>179.2</v>
      </c>
      <c r="N410" s="6" t="str">
        <f t="shared" si="12"/>
        <v>2011M2054-52135-2</v>
      </c>
      <c r="O410">
        <f>_xlfn.XLOOKUP(N410,'Demo Split, 1999-2020'!$T$2:$T$498,'Demo Split, 1999-2020'!$J$2:$J$498,,0)</f>
        <v>32</v>
      </c>
      <c r="P410" s="4">
        <f t="shared" si="13"/>
        <v>3.0245746691871456E-2</v>
      </c>
    </row>
    <row r="411" spans="2:16" x14ac:dyDescent="0.35">
      <c r="B411">
        <v>2012</v>
      </c>
      <c r="C411">
        <v>2012</v>
      </c>
      <c r="D411" s="1" t="s">
        <v>51</v>
      </c>
      <c r="E411" s="1" t="s">
        <v>50</v>
      </c>
      <c r="F411" s="1" t="s">
        <v>157</v>
      </c>
      <c r="G411" s="1" t="s">
        <v>156</v>
      </c>
      <c r="H411" s="1" t="s">
        <v>55</v>
      </c>
      <c r="I411" s="1" t="s">
        <v>54</v>
      </c>
      <c r="J411">
        <v>1218</v>
      </c>
      <c r="K411">
        <v>1382158</v>
      </c>
      <c r="L411">
        <v>88.1</v>
      </c>
      <c r="M411">
        <v>215.7</v>
      </c>
      <c r="N411" s="6" t="str">
        <f t="shared" si="12"/>
        <v>2012M2054-52135-2</v>
      </c>
      <c r="O411">
        <f>_xlfn.XLOOKUP(N411,'Demo Split, 1999-2020'!$T$2:$T$498,'Demo Split, 1999-2020'!$J$2:$J$498,,0)</f>
        <v>37</v>
      </c>
      <c r="P411" s="4">
        <f t="shared" si="13"/>
        <v>3.0377668308702793E-2</v>
      </c>
    </row>
    <row r="412" spans="2:16" x14ac:dyDescent="0.35">
      <c r="B412">
        <v>2013</v>
      </c>
      <c r="C412">
        <v>2013</v>
      </c>
      <c r="D412" s="1" t="s">
        <v>51</v>
      </c>
      <c r="E412" s="1" t="s">
        <v>50</v>
      </c>
      <c r="F412" s="1" t="s">
        <v>157</v>
      </c>
      <c r="G412" s="1" t="s">
        <v>156</v>
      </c>
      <c r="H412" s="1" t="s">
        <v>55</v>
      </c>
      <c r="I412" s="1" t="s">
        <v>54</v>
      </c>
      <c r="J412">
        <v>1211</v>
      </c>
      <c r="K412">
        <v>1424469</v>
      </c>
      <c r="L412">
        <v>85</v>
      </c>
      <c r="M412">
        <v>193.7</v>
      </c>
      <c r="N412" s="6" t="str">
        <f t="shared" si="12"/>
        <v>2013M2054-52135-2</v>
      </c>
      <c r="O412">
        <f>_xlfn.XLOOKUP(N412,'Demo Split, 1999-2020'!$T$2:$T$498,'Demo Split, 1999-2020'!$J$2:$J$498,,0)</f>
        <v>31</v>
      </c>
      <c r="P412" s="4">
        <f t="shared" si="13"/>
        <v>2.5598678777869529E-2</v>
      </c>
    </row>
    <row r="413" spans="2:16" x14ac:dyDescent="0.35">
      <c r="B413">
        <v>2014</v>
      </c>
      <c r="C413">
        <v>2014</v>
      </c>
      <c r="D413" s="1" t="s">
        <v>51</v>
      </c>
      <c r="E413" s="1" t="s">
        <v>50</v>
      </c>
      <c r="F413" s="1" t="s">
        <v>157</v>
      </c>
      <c r="G413" s="1" t="s">
        <v>156</v>
      </c>
      <c r="H413" s="1" t="s">
        <v>55</v>
      </c>
      <c r="I413" s="1" t="s">
        <v>54</v>
      </c>
      <c r="J413">
        <v>1787</v>
      </c>
      <c r="K413">
        <v>1474585</v>
      </c>
      <c r="L413">
        <v>121.2</v>
      </c>
      <c r="M413">
        <v>275.39999999999998</v>
      </c>
      <c r="N413" s="6" t="str">
        <f t="shared" si="12"/>
        <v>2014M2054-52135-2</v>
      </c>
      <c r="O413">
        <f>_xlfn.XLOOKUP(N413,'Demo Split, 1999-2020'!$T$2:$T$498,'Demo Split, 1999-2020'!$J$2:$J$498,,0)</f>
        <v>54</v>
      </c>
      <c r="P413" s="4">
        <f t="shared" si="13"/>
        <v>3.02182428651371E-2</v>
      </c>
    </row>
    <row r="414" spans="2:16" x14ac:dyDescent="0.35">
      <c r="B414">
        <v>2015</v>
      </c>
      <c r="C414">
        <v>2015</v>
      </c>
      <c r="D414" s="1" t="s">
        <v>51</v>
      </c>
      <c r="E414" s="1" t="s">
        <v>50</v>
      </c>
      <c r="F414" s="1" t="s">
        <v>157</v>
      </c>
      <c r="G414" s="1" t="s">
        <v>156</v>
      </c>
      <c r="H414" s="1" t="s">
        <v>55</v>
      </c>
      <c r="I414" s="1" t="s">
        <v>54</v>
      </c>
      <c r="J414">
        <v>1563</v>
      </c>
      <c r="K414">
        <v>1522180</v>
      </c>
      <c r="L414">
        <v>102.7</v>
      </c>
      <c r="M414">
        <v>215.7</v>
      </c>
      <c r="N414" s="6" t="str">
        <f t="shared" si="12"/>
        <v>2015M2054-52135-2</v>
      </c>
      <c r="O414">
        <f>_xlfn.XLOOKUP(N414,'Demo Split, 1999-2020'!$T$2:$T$498,'Demo Split, 1999-2020'!$J$2:$J$498,,0)</f>
        <v>51</v>
      </c>
      <c r="P414" s="4">
        <f t="shared" si="13"/>
        <v>3.2629558541266791E-2</v>
      </c>
    </row>
    <row r="415" spans="2:16" x14ac:dyDescent="0.35">
      <c r="B415">
        <v>2016</v>
      </c>
      <c r="C415">
        <v>2016</v>
      </c>
      <c r="D415" s="1" t="s">
        <v>51</v>
      </c>
      <c r="E415" s="1" t="s">
        <v>50</v>
      </c>
      <c r="F415" s="1" t="s">
        <v>157</v>
      </c>
      <c r="G415" s="1" t="s">
        <v>156</v>
      </c>
      <c r="H415" s="1" t="s">
        <v>55</v>
      </c>
      <c r="I415" s="1" t="s">
        <v>54</v>
      </c>
      <c r="J415">
        <v>1831</v>
      </c>
      <c r="K415">
        <v>1562636</v>
      </c>
      <c r="L415">
        <v>117.2</v>
      </c>
      <c r="M415">
        <v>239.6</v>
      </c>
      <c r="N415" s="6" t="str">
        <f t="shared" si="12"/>
        <v>2016M2054-52135-2</v>
      </c>
      <c r="O415">
        <f>_xlfn.XLOOKUP(N415,'Demo Split, 1999-2020'!$T$2:$T$498,'Demo Split, 1999-2020'!$J$2:$J$498,,0)</f>
        <v>57</v>
      </c>
      <c r="P415" s="4">
        <f t="shared" si="13"/>
        <v>3.1130529765155651E-2</v>
      </c>
    </row>
    <row r="416" spans="2:16" x14ac:dyDescent="0.35">
      <c r="B416">
        <v>2017</v>
      </c>
      <c r="C416">
        <v>2017</v>
      </c>
      <c r="D416" s="1" t="s">
        <v>51</v>
      </c>
      <c r="E416" s="1" t="s">
        <v>50</v>
      </c>
      <c r="F416" s="1" t="s">
        <v>157</v>
      </c>
      <c r="G416" s="1" t="s">
        <v>156</v>
      </c>
      <c r="H416" s="1" t="s">
        <v>55</v>
      </c>
      <c r="I416" s="1" t="s">
        <v>54</v>
      </c>
      <c r="J416">
        <v>1750</v>
      </c>
      <c r="K416">
        <v>1609164</v>
      </c>
      <c r="L416">
        <v>108.8</v>
      </c>
      <c r="M416">
        <v>212.4</v>
      </c>
      <c r="N416" s="6" t="str">
        <f t="shared" si="12"/>
        <v>2017M2054-52135-2</v>
      </c>
      <c r="O416">
        <f>_xlfn.XLOOKUP(N416,'Demo Split, 1999-2020'!$T$2:$T$498,'Demo Split, 1999-2020'!$J$2:$J$498,,0)</f>
        <v>81</v>
      </c>
      <c r="P416" s="4">
        <f t="shared" si="13"/>
        <v>4.6285714285714284E-2</v>
      </c>
    </row>
    <row r="417" spans="2:16" x14ac:dyDescent="0.35">
      <c r="B417">
        <v>2018</v>
      </c>
      <c r="C417">
        <v>2018</v>
      </c>
      <c r="D417" s="1" t="s">
        <v>51</v>
      </c>
      <c r="E417" s="1" t="s">
        <v>50</v>
      </c>
      <c r="F417" s="1" t="s">
        <v>157</v>
      </c>
      <c r="G417" s="1" t="s">
        <v>156</v>
      </c>
      <c r="H417" s="1" t="s">
        <v>55</v>
      </c>
      <c r="I417" s="1" t="s">
        <v>54</v>
      </c>
      <c r="J417">
        <v>2188</v>
      </c>
      <c r="K417">
        <v>1644286</v>
      </c>
      <c r="L417">
        <v>133.1</v>
      </c>
      <c r="M417">
        <v>257.10000000000002</v>
      </c>
      <c r="N417" s="6" t="str">
        <f t="shared" si="12"/>
        <v>2018M2054-52135-2</v>
      </c>
      <c r="O417">
        <f>_xlfn.XLOOKUP(N417,'Demo Split, 1999-2020'!$T$2:$T$498,'Demo Split, 1999-2020'!$J$2:$J$498,,0)</f>
        <v>89</v>
      </c>
      <c r="P417" s="4">
        <f t="shared" si="13"/>
        <v>4.0676416819012795E-2</v>
      </c>
    </row>
    <row r="418" spans="2:16" x14ac:dyDescent="0.35">
      <c r="B418">
        <v>2019</v>
      </c>
      <c r="C418">
        <v>2019</v>
      </c>
      <c r="D418" s="1" t="s">
        <v>51</v>
      </c>
      <c r="E418" s="1" t="s">
        <v>50</v>
      </c>
      <c r="F418" s="1" t="s">
        <v>157</v>
      </c>
      <c r="G418" s="1" t="s">
        <v>156</v>
      </c>
      <c r="H418" s="1" t="s">
        <v>55</v>
      </c>
      <c r="I418" s="1" t="s">
        <v>54</v>
      </c>
      <c r="J418">
        <v>2387</v>
      </c>
      <c r="K418">
        <v>1662651</v>
      </c>
      <c r="L418">
        <v>143.6</v>
      </c>
      <c r="M418">
        <v>274</v>
      </c>
      <c r="N418" s="6" t="str">
        <f t="shared" si="12"/>
        <v>2019M2054-52135-2</v>
      </c>
      <c r="O418">
        <f>_xlfn.XLOOKUP(N418,'Demo Split, 1999-2020'!$T$2:$T$498,'Demo Split, 1999-2020'!$J$2:$J$498,,0)</f>
        <v>64</v>
      </c>
      <c r="P418" s="4">
        <f t="shared" si="13"/>
        <v>2.6811897779639715E-2</v>
      </c>
    </row>
    <row r="419" spans="2:16" x14ac:dyDescent="0.35">
      <c r="B419">
        <v>2020</v>
      </c>
      <c r="C419">
        <v>2020</v>
      </c>
      <c r="D419" s="1" t="s">
        <v>51</v>
      </c>
      <c r="E419" s="1" t="s">
        <v>50</v>
      </c>
      <c r="F419" s="1" t="s">
        <v>157</v>
      </c>
      <c r="G419" s="1" t="s">
        <v>156</v>
      </c>
      <c r="H419" s="1" t="s">
        <v>55</v>
      </c>
      <c r="I419" s="1" t="s">
        <v>54</v>
      </c>
      <c r="J419">
        <v>3231</v>
      </c>
      <c r="K419">
        <v>1762084</v>
      </c>
      <c r="L419">
        <v>183.4</v>
      </c>
      <c r="M419">
        <v>354.5</v>
      </c>
      <c r="N419" s="6" t="str">
        <f t="shared" si="12"/>
        <v>2020M2054-52135-2</v>
      </c>
      <c r="O419">
        <f>_xlfn.XLOOKUP(N419,'Demo Split, 1999-2020'!$T$2:$T$498,'Demo Split, 1999-2020'!$J$2:$J$498,,0)</f>
        <v>82</v>
      </c>
      <c r="P419" s="4">
        <f t="shared" si="13"/>
        <v>2.5379139585267718E-2</v>
      </c>
    </row>
    <row r="420" spans="2:16" x14ac:dyDescent="0.35">
      <c r="B420">
        <v>1999</v>
      </c>
      <c r="C420">
        <v>1999</v>
      </c>
      <c r="D420" s="1" t="s">
        <v>51</v>
      </c>
      <c r="E420" s="1" t="s">
        <v>50</v>
      </c>
      <c r="F420" s="1" t="s">
        <v>155</v>
      </c>
      <c r="G420" s="1" t="s">
        <v>154</v>
      </c>
      <c r="H420" s="1" t="s">
        <v>55</v>
      </c>
      <c r="I420" s="1" t="s">
        <v>54</v>
      </c>
      <c r="J420">
        <v>143883</v>
      </c>
      <c r="K420">
        <v>16485737</v>
      </c>
      <c r="L420">
        <v>872.8</v>
      </c>
      <c r="M420">
        <v>1449.4</v>
      </c>
      <c r="N420" s="6" t="str">
        <f t="shared" si="12"/>
        <v>1999M2054-52186-2</v>
      </c>
      <c r="O420">
        <f>_xlfn.XLOOKUP(N420,'Demo Split, 1999-2020'!$T$2:$T$498,'Demo Split, 1999-2020'!$J$2:$J$498,,0)</f>
        <v>1630</v>
      </c>
      <c r="P420" s="4">
        <f t="shared" si="13"/>
        <v>1.1328648971733978E-2</v>
      </c>
    </row>
    <row r="421" spans="2:16" x14ac:dyDescent="0.35">
      <c r="B421">
        <v>2000</v>
      </c>
      <c r="C421">
        <v>2000</v>
      </c>
      <c r="D421" s="1" t="s">
        <v>51</v>
      </c>
      <c r="E421" s="1" t="s">
        <v>50</v>
      </c>
      <c r="F421" s="1" t="s">
        <v>155</v>
      </c>
      <c r="G421" s="1" t="s">
        <v>154</v>
      </c>
      <c r="H421" s="1" t="s">
        <v>55</v>
      </c>
      <c r="I421" s="1" t="s">
        <v>54</v>
      </c>
      <c r="J421">
        <v>143297</v>
      </c>
      <c r="K421">
        <v>16672735</v>
      </c>
      <c r="L421">
        <v>859.5</v>
      </c>
      <c r="M421">
        <v>1422</v>
      </c>
      <c r="N421" s="6" t="str">
        <f t="shared" si="12"/>
        <v>2000M2054-52186-2</v>
      </c>
      <c r="O421">
        <f>_xlfn.XLOOKUP(N421,'Demo Split, 1999-2020'!$T$2:$T$498,'Demo Split, 1999-2020'!$J$2:$J$498,,0)</f>
        <v>1601</v>
      </c>
      <c r="P421" s="4">
        <f t="shared" si="13"/>
        <v>1.1172599565936482E-2</v>
      </c>
    </row>
    <row r="422" spans="2:16" x14ac:dyDescent="0.35">
      <c r="B422">
        <v>2001</v>
      </c>
      <c r="C422">
        <v>2001</v>
      </c>
      <c r="D422" s="1" t="s">
        <v>51</v>
      </c>
      <c r="E422" s="1" t="s">
        <v>50</v>
      </c>
      <c r="F422" s="1" t="s">
        <v>155</v>
      </c>
      <c r="G422" s="1" t="s">
        <v>154</v>
      </c>
      <c r="H422" s="1" t="s">
        <v>55</v>
      </c>
      <c r="I422" s="1" t="s">
        <v>54</v>
      </c>
      <c r="J422">
        <v>143971</v>
      </c>
      <c r="K422">
        <v>16946270</v>
      </c>
      <c r="L422">
        <v>849.6</v>
      </c>
      <c r="M422">
        <v>1400.4</v>
      </c>
      <c r="N422" s="6" t="str">
        <f t="shared" si="12"/>
        <v>2001M2054-52186-2</v>
      </c>
      <c r="O422">
        <f>_xlfn.XLOOKUP(N422,'Demo Split, 1999-2020'!$T$2:$T$498,'Demo Split, 1999-2020'!$J$2:$J$498,,0)</f>
        <v>1578</v>
      </c>
      <c r="P422" s="4">
        <f t="shared" si="13"/>
        <v>1.0960540664439366E-2</v>
      </c>
    </row>
    <row r="423" spans="2:16" x14ac:dyDescent="0.35">
      <c r="B423">
        <v>2002</v>
      </c>
      <c r="C423">
        <v>2002</v>
      </c>
      <c r="D423" s="1" t="s">
        <v>51</v>
      </c>
      <c r="E423" s="1" t="s">
        <v>50</v>
      </c>
      <c r="F423" s="1" t="s">
        <v>155</v>
      </c>
      <c r="G423" s="1" t="s">
        <v>154</v>
      </c>
      <c r="H423" s="1" t="s">
        <v>55</v>
      </c>
      <c r="I423" s="1" t="s">
        <v>54</v>
      </c>
      <c r="J423">
        <v>144802</v>
      </c>
      <c r="K423">
        <v>17147052</v>
      </c>
      <c r="L423">
        <v>844.5</v>
      </c>
      <c r="M423">
        <v>1385.1</v>
      </c>
      <c r="N423" s="6" t="str">
        <f t="shared" si="12"/>
        <v>2002M2054-52186-2</v>
      </c>
      <c r="O423">
        <f>_xlfn.XLOOKUP(N423,'Demo Split, 1999-2020'!$T$2:$T$498,'Demo Split, 1999-2020'!$J$2:$J$498,,0)</f>
        <v>1595</v>
      </c>
      <c r="P423" s="4">
        <f t="shared" si="13"/>
        <v>1.1015041228712311E-2</v>
      </c>
    </row>
    <row r="424" spans="2:16" x14ac:dyDescent="0.35">
      <c r="B424">
        <v>2003</v>
      </c>
      <c r="C424">
        <v>2003</v>
      </c>
      <c r="D424" s="1" t="s">
        <v>51</v>
      </c>
      <c r="E424" s="1" t="s">
        <v>50</v>
      </c>
      <c r="F424" s="1" t="s">
        <v>155</v>
      </c>
      <c r="G424" s="1" t="s">
        <v>154</v>
      </c>
      <c r="H424" s="1" t="s">
        <v>55</v>
      </c>
      <c r="I424" s="1" t="s">
        <v>54</v>
      </c>
      <c r="J424">
        <v>146136</v>
      </c>
      <c r="K424">
        <v>17320752</v>
      </c>
      <c r="L424">
        <v>843.7</v>
      </c>
      <c r="M424">
        <v>1366.8</v>
      </c>
      <c r="N424" s="6" t="str">
        <f t="shared" si="12"/>
        <v>2003M2054-52186-2</v>
      </c>
      <c r="O424">
        <f>_xlfn.XLOOKUP(N424,'Demo Split, 1999-2020'!$T$2:$T$498,'Demo Split, 1999-2020'!$J$2:$J$498,,0)</f>
        <v>1566</v>
      </c>
      <c r="P424" s="4">
        <f t="shared" si="13"/>
        <v>1.0716045327640006E-2</v>
      </c>
    </row>
    <row r="425" spans="2:16" x14ac:dyDescent="0.35">
      <c r="B425">
        <v>2004</v>
      </c>
      <c r="C425">
        <v>2004</v>
      </c>
      <c r="D425" s="1" t="s">
        <v>51</v>
      </c>
      <c r="E425" s="1" t="s">
        <v>50</v>
      </c>
      <c r="F425" s="1" t="s">
        <v>155</v>
      </c>
      <c r="G425" s="1" t="s">
        <v>154</v>
      </c>
      <c r="H425" s="1" t="s">
        <v>55</v>
      </c>
      <c r="I425" s="1" t="s">
        <v>54</v>
      </c>
      <c r="J425">
        <v>144022</v>
      </c>
      <c r="K425">
        <v>17537341</v>
      </c>
      <c r="L425">
        <v>821.2</v>
      </c>
      <c r="M425">
        <v>1320.9</v>
      </c>
      <c r="N425" s="6" t="str">
        <f t="shared" si="12"/>
        <v>2004M2054-52186-2</v>
      </c>
      <c r="O425">
        <f>_xlfn.XLOOKUP(N425,'Demo Split, 1999-2020'!$T$2:$T$498,'Demo Split, 1999-2020'!$J$2:$J$498,,0)</f>
        <v>1614</v>
      </c>
      <c r="P425" s="4">
        <f t="shared" si="13"/>
        <v>1.1206621210648374E-2</v>
      </c>
    </row>
    <row r="426" spans="2:16" x14ac:dyDescent="0.35">
      <c r="B426">
        <v>2005</v>
      </c>
      <c r="C426">
        <v>2005</v>
      </c>
      <c r="D426" s="1" t="s">
        <v>51</v>
      </c>
      <c r="E426" s="1" t="s">
        <v>50</v>
      </c>
      <c r="F426" s="1" t="s">
        <v>155</v>
      </c>
      <c r="G426" s="1" t="s">
        <v>154</v>
      </c>
      <c r="H426" s="1" t="s">
        <v>55</v>
      </c>
      <c r="I426" s="1" t="s">
        <v>54</v>
      </c>
      <c r="J426">
        <v>147010</v>
      </c>
      <c r="K426">
        <v>17745794</v>
      </c>
      <c r="L426">
        <v>828.4</v>
      </c>
      <c r="M426">
        <v>1306.0999999999999</v>
      </c>
      <c r="N426" s="6" t="str">
        <f t="shared" si="12"/>
        <v>2005M2054-52186-2</v>
      </c>
      <c r="O426">
        <f>_xlfn.XLOOKUP(N426,'Demo Split, 1999-2020'!$T$2:$T$498,'Demo Split, 1999-2020'!$J$2:$J$498,,0)</f>
        <v>1592</v>
      </c>
      <c r="P426" s="4">
        <f t="shared" si="13"/>
        <v>1.0829195292837221E-2</v>
      </c>
    </row>
    <row r="427" spans="2:16" x14ac:dyDescent="0.35">
      <c r="B427">
        <v>2006</v>
      </c>
      <c r="C427">
        <v>2006</v>
      </c>
      <c r="D427" s="1" t="s">
        <v>51</v>
      </c>
      <c r="E427" s="1" t="s">
        <v>50</v>
      </c>
      <c r="F427" s="1" t="s">
        <v>155</v>
      </c>
      <c r="G427" s="1" t="s">
        <v>154</v>
      </c>
      <c r="H427" s="1" t="s">
        <v>55</v>
      </c>
      <c r="I427" s="1" t="s">
        <v>54</v>
      </c>
      <c r="J427">
        <v>146729</v>
      </c>
      <c r="K427">
        <v>17969520</v>
      </c>
      <c r="L427">
        <v>816.5</v>
      </c>
      <c r="M427">
        <v>1267</v>
      </c>
      <c r="N427" s="6" t="str">
        <f t="shared" si="12"/>
        <v>2006M2054-52186-2</v>
      </c>
      <c r="O427">
        <f>_xlfn.XLOOKUP(N427,'Demo Split, 1999-2020'!$T$2:$T$498,'Demo Split, 1999-2020'!$J$2:$J$498,,0)</f>
        <v>1630</v>
      </c>
      <c r="P427" s="4">
        <f t="shared" si="13"/>
        <v>1.1108915074729603E-2</v>
      </c>
    </row>
    <row r="428" spans="2:16" x14ac:dyDescent="0.35">
      <c r="B428">
        <v>2007</v>
      </c>
      <c r="C428">
        <v>2007</v>
      </c>
      <c r="D428" s="1" t="s">
        <v>51</v>
      </c>
      <c r="E428" s="1" t="s">
        <v>50</v>
      </c>
      <c r="F428" s="1" t="s">
        <v>155</v>
      </c>
      <c r="G428" s="1" t="s">
        <v>154</v>
      </c>
      <c r="H428" s="1" t="s">
        <v>55</v>
      </c>
      <c r="I428" s="1" t="s">
        <v>54</v>
      </c>
      <c r="J428">
        <v>146474</v>
      </c>
      <c r="K428">
        <v>18197963</v>
      </c>
      <c r="L428">
        <v>804.9</v>
      </c>
      <c r="M428">
        <v>1233.2</v>
      </c>
      <c r="N428" s="6" t="str">
        <f t="shared" si="12"/>
        <v>2007M2054-52186-2</v>
      </c>
      <c r="O428">
        <f>_xlfn.XLOOKUP(N428,'Demo Split, 1999-2020'!$T$2:$T$498,'Demo Split, 1999-2020'!$J$2:$J$498,,0)</f>
        <v>1571</v>
      </c>
      <c r="P428" s="4">
        <f t="shared" si="13"/>
        <v>1.0725452981416497E-2</v>
      </c>
    </row>
    <row r="429" spans="2:16" x14ac:dyDescent="0.35">
      <c r="B429">
        <v>2008</v>
      </c>
      <c r="C429">
        <v>2008</v>
      </c>
      <c r="D429" s="1" t="s">
        <v>51</v>
      </c>
      <c r="E429" s="1" t="s">
        <v>50</v>
      </c>
      <c r="F429" s="1" t="s">
        <v>155</v>
      </c>
      <c r="G429" s="1" t="s">
        <v>154</v>
      </c>
      <c r="H429" s="1" t="s">
        <v>55</v>
      </c>
      <c r="I429" s="1" t="s">
        <v>54</v>
      </c>
      <c r="J429">
        <v>145168</v>
      </c>
      <c r="K429">
        <v>18427803</v>
      </c>
      <c r="L429">
        <v>787.8</v>
      </c>
      <c r="M429">
        <v>1195.4000000000001</v>
      </c>
      <c r="N429" s="6" t="str">
        <f t="shared" si="12"/>
        <v>2008M2054-52186-2</v>
      </c>
      <c r="O429">
        <f>_xlfn.XLOOKUP(N429,'Demo Split, 1999-2020'!$T$2:$T$498,'Demo Split, 1999-2020'!$J$2:$J$498,,0)</f>
        <v>1721</v>
      </c>
      <c r="P429" s="4">
        <f t="shared" si="13"/>
        <v>1.1855229802711342E-2</v>
      </c>
    </row>
    <row r="430" spans="2:16" x14ac:dyDescent="0.35">
      <c r="B430">
        <v>2009</v>
      </c>
      <c r="C430">
        <v>2009</v>
      </c>
      <c r="D430" s="1" t="s">
        <v>51</v>
      </c>
      <c r="E430" s="1" t="s">
        <v>50</v>
      </c>
      <c r="F430" s="1" t="s">
        <v>155</v>
      </c>
      <c r="G430" s="1" t="s">
        <v>154</v>
      </c>
      <c r="H430" s="1" t="s">
        <v>55</v>
      </c>
      <c r="I430" s="1" t="s">
        <v>54</v>
      </c>
      <c r="J430">
        <v>144197</v>
      </c>
      <c r="K430">
        <v>18648848</v>
      </c>
      <c r="L430">
        <v>773.2</v>
      </c>
      <c r="M430">
        <v>1150.5</v>
      </c>
      <c r="N430" s="6" t="str">
        <f t="shared" si="12"/>
        <v>2009M2054-52186-2</v>
      </c>
      <c r="O430">
        <f>_xlfn.XLOOKUP(N430,'Demo Split, 1999-2020'!$T$2:$T$498,'Demo Split, 1999-2020'!$J$2:$J$498,,0)</f>
        <v>1649</v>
      </c>
      <c r="P430" s="4">
        <f t="shared" si="13"/>
        <v>1.1435744155564956E-2</v>
      </c>
    </row>
    <row r="431" spans="2:16" x14ac:dyDescent="0.35">
      <c r="B431">
        <v>2010</v>
      </c>
      <c r="C431">
        <v>2010</v>
      </c>
      <c r="D431" s="1" t="s">
        <v>51</v>
      </c>
      <c r="E431" s="1" t="s">
        <v>50</v>
      </c>
      <c r="F431" s="1" t="s">
        <v>155</v>
      </c>
      <c r="G431" s="1" t="s">
        <v>154</v>
      </c>
      <c r="H431" s="1" t="s">
        <v>55</v>
      </c>
      <c r="I431" s="1" t="s">
        <v>54</v>
      </c>
      <c r="J431">
        <v>143824</v>
      </c>
      <c r="K431">
        <v>18812260</v>
      </c>
      <c r="L431">
        <v>764.5</v>
      </c>
      <c r="M431">
        <v>1131.7</v>
      </c>
      <c r="N431" s="6" t="str">
        <f t="shared" si="12"/>
        <v>2010M2054-52186-2</v>
      </c>
      <c r="O431">
        <f>_xlfn.XLOOKUP(N431,'Demo Split, 1999-2020'!$T$2:$T$498,'Demo Split, 1999-2020'!$J$2:$J$498,,0)</f>
        <v>1712</v>
      </c>
      <c r="P431" s="4">
        <f t="shared" si="13"/>
        <v>1.1903437534764713E-2</v>
      </c>
    </row>
    <row r="432" spans="2:16" x14ac:dyDescent="0.35">
      <c r="B432">
        <v>2011</v>
      </c>
      <c r="C432">
        <v>2011</v>
      </c>
      <c r="D432" s="1" t="s">
        <v>51</v>
      </c>
      <c r="E432" s="1" t="s">
        <v>50</v>
      </c>
      <c r="F432" s="1" t="s">
        <v>155</v>
      </c>
      <c r="G432" s="1" t="s">
        <v>154</v>
      </c>
      <c r="H432" s="1" t="s">
        <v>55</v>
      </c>
      <c r="I432" s="1" t="s">
        <v>54</v>
      </c>
      <c r="J432">
        <v>145052</v>
      </c>
      <c r="K432">
        <v>19074760</v>
      </c>
      <c r="L432">
        <v>760.4</v>
      </c>
      <c r="M432">
        <v>1098.3</v>
      </c>
      <c r="N432" s="6" t="str">
        <f t="shared" si="12"/>
        <v>2011M2054-52186-2</v>
      </c>
      <c r="O432">
        <f>_xlfn.XLOOKUP(N432,'Demo Split, 1999-2020'!$T$2:$T$498,'Demo Split, 1999-2020'!$J$2:$J$498,,0)</f>
        <v>1790</v>
      </c>
      <c r="P432" s="4">
        <f t="shared" si="13"/>
        <v>1.2340402062708545E-2</v>
      </c>
    </row>
    <row r="433" spans="2:16" x14ac:dyDescent="0.35">
      <c r="B433">
        <v>2012</v>
      </c>
      <c r="C433">
        <v>2012</v>
      </c>
      <c r="D433" s="1" t="s">
        <v>51</v>
      </c>
      <c r="E433" s="1" t="s">
        <v>50</v>
      </c>
      <c r="F433" s="1" t="s">
        <v>155</v>
      </c>
      <c r="G433" s="1" t="s">
        <v>154</v>
      </c>
      <c r="H433" s="1" t="s">
        <v>55</v>
      </c>
      <c r="I433" s="1" t="s">
        <v>54</v>
      </c>
      <c r="J433">
        <v>148344</v>
      </c>
      <c r="K433">
        <v>19303983</v>
      </c>
      <c r="L433">
        <v>768.5</v>
      </c>
      <c r="M433">
        <v>1086.4000000000001</v>
      </c>
      <c r="N433" s="6" t="str">
        <f t="shared" si="12"/>
        <v>2012M2054-52186-2</v>
      </c>
      <c r="O433">
        <f>_xlfn.XLOOKUP(N433,'Demo Split, 1999-2020'!$T$2:$T$498,'Demo Split, 1999-2020'!$J$2:$J$498,,0)</f>
        <v>1861</v>
      </c>
      <c r="P433" s="4">
        <f t="shared" si="13"/>
        <v>1.2545165291484658E-2</v>
      </c>
    </row>
    <row r="434" spans="2:16" x14ac:dyDescent="0.35">
      <c r="B434">
        <v>2013</v>
      </c>
      <c r="C434">
        <v>2013</v>
      </c>
      <c r="D434" s="1" t="s">
        <v>51</v>
      </c>
      <c r="E434" s="1" t="s">
        <v>50</v>
      </c>
      <c r="F434" s="1" t="s">
        <v>155</v>
      </c>
      <c r="G434" s="1" t="s">
        <v>154</v>
      </c>
      <c r="H434" s="1" t="s">
        <v>55</v>
      </c>
      <c r="I434" s="1" t="s">
        <v>54</v>
      </c>
      <c r="J434">
        <v>152661</v>
      </c>
      <c r="K434">
        <v>19510272</v>
      </c>
      <c r="L434">
        <v>782.5</v>
      </c>
      <c r="M434">
        <v>1083.3</v>
      </c>
      <c r="N434" s="6" t="str">
        <f t="shared" si="12"/>
        <v>2013M2054-52186-2</v>
      </c>
      <c r="O434">
        <f>_xlfn.XLOOKUP(N434,'Demo Split, 1999-2020'!$T$2:$T$498,'Demo Split, 1999-2020'!$J$2:$J$498,,0)</f>
        <v>1850</v>
      </c>
      <c r="P434" s="4">
        <f t="shared" si="13"/>
        <v>1.2118353738020844E-2</v>
      </c>
    </row>
    <row r="435" spans="2:16" x14ac:dyDescent="0.35">
      <c r="B435">
        <v>2014</v>
      </c>
      <c r="C435">
        <v>2014</v>
      </c>
      <c r="D435" s="1" t="s">
        <v>51</v>
      </c>
      <c r="E435" s="1" t="s">
        <v>50</v>
      </c>
      <c r="F435" s="1" t="s">
        <v>155</v>
      </c>
      <c r="G435" s="1" t="s">
        <v>154</v>
      </c>
      <c r="H435" s="1" t="s">
        <v>55</v>
      </c>
      <c r="I435" s="1" t="s">
        <v>54</v>
      </c>
      <c r="J435">
        <v>154836</v>
      </c>
      <c r="K435">
        <v>19766066</v>
      </c>
      <c r="L435">
        <v>783.3</v>
      </c>
      <c r="M435">
        <v>1060.3</v>
      </c>
      <c r="N435" s="6" t="str">
        <f t="shared" si="12"/>
        <v>2014M2054-52186-2</v>
      </c>
      <c r="O435">
        <f>_xlfn.XLOOKUP(N435,'Demo Split, 1999-2020'!$T$2:$T$498,'Demo Split, 1999-2020'!$J$2:$J$498,,0)</f>
        <v>1876</v>
      </c>
      <c r="P435" s="4">
        <f t="shared" si="13"/>
        <v>1.2116045364127205E-2</v>
      </c>
    </row>
    <row r="436" spans="2:16" x14ac:dyDescent="0.35">
      <c r="B436">
        <v>2015</v>
      </c>
      <c r="C436">
        <v>2015</v>
      </c>
      <c r="D436" s="1" t="s">
        <v>51</v>
      </c>
      <c r="E436" s="1" t="s">
        <v>50</v>
      </c>
      <c r="F436" s="1" t="s">
        <v>155</v>
      </c>
      <c r="G436" s="1" t="s">
        <v>154</v>
      </c>
      <c r="H436" s="1" t="s">
        <v>55</v>
      </c>
      <c r="I436" s="1" t="s">
        <v>54</v>
      </c>
      <c r="J436">
        <v>161850</v>
      </c>
      <c r="K436">
        <v>19995887</v>
      </c>
      <c r="L436">
        <v>809.4</v>
      </c>
      <c r="M436">
        <v>1070.0999999999999</v>
      </c>
      <c r="N436" s="6" t="str">
        <f t="shared" si="12"/>
        <v>2015M2054-52186-2</v>
      </c>
      <c r="O436">
        <f>_xlfn.XLOOKUP(N436,'Demo Split, 1999-2020'!$T$2:$T$498,'Demo Split, 1999-2020'!$J$2:$J$498,,0)</f>
        <v>1951</v>
      </c>
      <c r="P436" s="4">
        <f t="shared" si="13"/>
        <v>1.2054371331479765E-2</v>
      </c>
    </row>
    <row r="437" spans="2:16" x14ac:dyDescent="0.35">
      <c r="B437">
        <v>2016</v>
      </c>
      <c r="C437">
        <v>2016</v>
      </c>
      <c r="D437" s="1" t="s">
        <v>51</v>
      </c>
      <c r="E437" s="1" t="s">
        <v>50</v>
      </c>
      <c r="F437" s="1" t="s">
        <v>155</v>
      </c>
      <c r="G437" s="1" t="s">
        <v>154</v>
      </c>
      <c r="H437" s="1" t="s">
        <v>55</v>
      </c>
      <c r="I437" s="1" t="s">
        <v>54</v>
      </c>
      <c r="J437">
        <v>168750</v>
      </c>
      <c r="K437">
        <v>20181252</v>
      </c>
      <c r="L437">
        <v>836.2</v>
      </c>
      <c r="M437">
        <v>1081.2</v>
      </c>
      <c r="N437" s="6" t="str">
        <f t="shared" si="12"/>
        <v>2016M2054-52186-2</v>
      </c>
      <c r="O437">
        <f>_xlfn.XLOOKUP(N437,'Demo Split, 1999-2020'!$T$2:$T$498,'Demo Split, 1999-2020'!$J$2:$J$498,,0)</f>
        <v>2137</v>
      </c>
      <c r="P437" s="4">
        <f t="shared" si="13"/>
        <v>1.2663703703703703E-2</v>
      </c>
    </row>
    <row r="438" spans="2:16" x14ac:dyDescent="0.35">
      <c r="B438">
        <v>2017</v>
      </c>
      <c r="C438">
        <v>2017</v>
      </c>
      <c r="D438" s="1" t="s">
        <v>51</v>
      </c>
      <c r="E438" s="1" t="s">
        <v>50</v>
      </c>
      <c r="F438" s="1" t="s">
        <v>155</v>
      </c>
      <c r="G438" s="1" t="s">
        <v>154</v>
      </c>
      <c r="H438" s="1" t="s">
        <v>55</v>
      </c>
      <c r="I438" s="1" t="s">
        <v>54</v>
      </c>
      <c r="J438">
        <v>174403</v>
      </c>
      <c r="K438">
        <v>20416272</v>
      </c>
      <c r="L438">
        <v>854.2</v>
      </c>
      <c r="M438">
        <v>1083.3</v>
      </c>
      <c r="N438" s="6" t="str">
        <f t="shared" si="12"/>
        <v>2017M2054-52186-2</v>
      </c>
      <c r="O438">
        <f>_xlfn.XLOOKUP(N438,'Demo Split, 1999-2020'!$T$2:$T$498,'Demo Split, 1999-2020'!$J$2:$J$498,,0)</f>
        <v>2324</v>
      </c>
      <c r="P438" s="4">
        <f t="shared" si="13"/>
        <v>1.3325458851051875E-2</v>
      </c>
    </row>
    <row r="439" spans="2:16" x14ac:dyDescent="0.35">
      <c r="B439">
        <v>2018</v>
      </c>
      <c r="C439">
        <v>2018</v>
      </c>
      <c r="D439" s="1" t="s">
        <v>51</v>
      </c>
      <c r="E439" s="1" t="s">
        <v>50</v>
      </c>
      <c r="F439" s="1" t="s">
        <v>155</v>
      </c>
      <c r="G439" s="1" t="s">
        <v>154</v>
      </c>
      <c r="H439" s="1" t="s">
        <v>55</v>
      </c>
      <c r="I439" s="1" t="s">
        <v>54</v>
      </c>
      <c r="J439">
        <v>178904</v>
      </c>
      <c r="K439">
        <v>20572958</v>
      </c>
      <c r="L439">
        <v>869.6</v>
      </c>
      <c r="M439">
        <v>1085.2</v>
      </c>
      <c r="N439" s="6" t="str">
        <f t="shared" si="12"/>
        <v>2018M2054-52186-2</v>
      </c>
      <c r="O439">
        <f>_xlfn.XLOOKUP(N439,'Demo Split, 1999-2020'!$T$2:$T$498,'Demo Split, 1999-2020'!$J$2:$J$498,,0)</f>
        <v>2476</v>
      </c>
      <c r="P439" s="4">
        <f t="shared" si="13"/>
        <v>1.3839824710459241E-2</v>
      </c>
    </row>
    <row r="440" spans="2:16" x14ac:dyDescent="0.35">
      <c r="B440">
        <v>2019</v>
      </c>
      <c r="C440">
        <v>2019</v>
      </c>
      <c r="D440" s="1" t="s">
        <v>51</v>
      </c>
      <c r="E440" s="1" t="s">
        <v>50</v>
      </c>
      <c r="F440" s="1" t="s">
        <v>155</v>
      </c>
      <c r="G440" s="1" t="s">
        <v>154</v>
      </c>
      <c r="H440" s="1" t="s">
        <v>55</v>
      </c>
      <c r="I440" s="1" t="s">
        <v>54</v>
      </c>
      <c r="J440">
        <v>182341</v>
      </c>
      <c r="K440">
        <v>20716167</v>
      </c>
      <c r="L440">
        <v>880.2</v>
      </c>
      <c r="M440">
        <v>1074.7</v>
      </c>
      <c r="N440" s="6" t="str">
        <f t="shared" si="12"/>
        <v>2019M2054-52186-2</v>
      </c>
      <c r="O440">
        <f>_xlfn.XLOOKUP(N440,'Demo Split, 1999-2020'!$T$2:$T$498,'Demo Split, 1999-2020'!$J$2:$J$498,,0)</f>
        <v>2568</v>
      </c>
      <c r="P440" s="4">
        <f t="shared" si="13"/>
        <v>1.4083502887447146E-2</v>
      </c>
    </row>
    <row r="441" spans="2:16" x14ac:dyDescent="0.35">
      <c r="B441">
        <v>2020</v>
      </c>
      <c r="C441">
        <v>2020</v>
      </c>
      <c r="D441" s="1" t="s">
        <v>51</v>
      </c>
      <c r="E441" s="1" t="s">
        <v>50</v>
      </c>
      <c r="F441" s="1" t="s">
        <v>155</v>
      </c>
      <c r="G441" s="1" t="s">
        <v>154</v>
      </c>
      <c r="H441" s="1" t="s">
        <v>55</v>
      </c>
      <c r="I441" s="1" t="s">
        <v>54</v>
      </c>
      <c r="J441">
        <v>239016</v>
      </c>
      <c r="K441">
        <v>20904808</v>
      </c>
      <c r="L441">
        <v>1143.4000000000001</v>
      </c>
      <c r="M441">
        <v>1375.6</v>
      </c>
      <c r="N441" s="6" t="str">
        <f t="shared" si="12"/>
        <v>2020M2054-52186-2</v>
      </c>
      <c r="O441">
        <f>_xlfn.XLOOKUP(N441,'Demo Split, 1999-2020'!$T$2:$T$498,'Demo Split, 1999-2020'!$J$2:$J$498,,0)</f>
        <v>2754</v>
      </c>
      <c r="P441" s="4">
        <f t="shared" si="13"/>
        <v>1.1522241188874386E-2</v>
      </c>
    </row>
    <row r="442" spans="2:16" x14ac:dyDescent="0.35">
      <c r="B442">
        <v>1999</v>
      </c>
      <c r="C442">
        <v>1999</v>
      </c>
      <c r="D442" s="1" t="s">
        <v>51</v>
      </c>
      <c r="E442" s="1" t="s">
        <v>50</v>
      </c>
      <c r="F442" s="1" t="s">
        <v>153</v>
      </c>
      <c r="G442" s="1" t="s">
        <v>152</v>
      </c>
      <c r="H442" s="1" t="s">
        <v>55</v>
      </c>
      <c r="I442" s="1" t="s">
        <v>54</v>
      </c>
      <c r="J442">
        <v>1002</v>
      </c>
      <c r="K442" t="s">
        <v>151</v>
      </c>
      <c r="L442" t="s">
        <v>151</v>
      </c>
      <c r="M442" t="s">
        <v>151</v>
      </c>
      <c r="N442" s="6" t="str">
        <f t="shared" si="12"/>
        <v>1999M2054-5NS</v>
      </c>
      <c r="O442">
        <f>_xlfn.XLOOKUP(N442,'Demo Split, 1999-2020'!$T$2:$T$498,'Demo Split, 1999-2020'!$J$2:$J$498,,0)</f>
        <v>4</v>
      </c>
      <c r="P442" s="4">
        <f t="shared" si="13"/>
        <v>3.9920159680638719E-3</v>
      </c>
    </row>
    <row r="443" spans="2:16" x14ac:dyDescent="0.35">
      <c r="B443">
        <v>2000</v>
      </c>
      <c r="C443">
        <v>2000</v>
      </c>
      <c r="D443" s="1" t="s">
        <v>51</v>
      </c>
      <c r="E443" s="1" t="s">
        <v>50</v>
      </c>
      <c r="F443" s="1" t="s">
        <v>153</v>
      </c>
      <c r="G443" s="1" t="s">
        <v>152</v>
      </c>
      <c r="H443" s="1" t="s">
        <v>55</v>
      </c>
      <c r="I443" s="1" t="s">
        <v>54</v>
      </c>
      <c r="J443">
        <v>1024</v>
      </c>
      <c r="K443" t="s">
        <v>151</v>
      </c>
      <c r="L443" t="s">
        <v>151</v>
      </c>
      <c r="M443" t="s">
        <v>151</v>
      </c>
      <c r="N443" s="6" t="str">
        <f t="shared" si="12"/>
        <v>2000M2054-5NS</v>
      </c>
      <c r="O443">
        <f>_xlfn.XLOOKUP(N443,'Demo Split, 1999-2020'!$T$2:$T$498,'Demo Split, 1999-2020'!$J$2:$J$498,,0)</f>
        <v>18</v>
      </c>
      <c r="P443" s="4">
        <f t="shared" si="13"/>
        <v>1.7578125E-2</v>
      </c>
    </row>
    <row r="444" spans="2:16" x14ac:dyDescent="0.35">
      <c r="B444">
        <v>2001</v>
      </c>
      <c r="C444">
        <v>2001</v>
      </c>
      <c r="D444" s="1" t="s">
        <v>51</v>
      </c>
      <c r="E444" s="1" t="s">
        <v>50</v>
      </c>
      <c r="F444" s="1" t="s">
        <v>153</v>
      </c>
      <c r="G444" s="1" t="s">
        <v>152</v>
      </c>
      <c r="H444" s="1" t="s">
        <v>55</v>
      </c>
      <c r="I444" s="1" t="s">
        <v>54</v>
      </c>
      <c r="J444">
        <v>1045</v>
      </c>
      <c r="K444" t="s">
        <v>151</v>
      </c>
      <c r="L444" t="s">
        <v>151</v>
      </c>
      <c r="M444" t="s">
        <v>151</v>
      </c>
      <c r="N444" s="6" t="str">
        <f t="shared" si="12"/>
        <v>2001M2054-5NS</v>
      </c>
      <c r="O444">
        <f>_xlfn.XLOOKUP(N444,'Demo Split, 1999-2020'!$T$2:$T$498,'Demo Split, 1999-2020'!$J$2:$J$498,,0)</f>
        <v>26</v>
      </c>
      <c r="P444" s="4">
        <f t="shared" si="13"/>
        <v>2.4880382775119617E-2</v>
      </c>
    </row>
    <row r="445" spans="2:16" x14ac:dyDescent="0.35">
      <c r="B445">
        <v>2002</v>
      </c>
      <c r="C445">
        <v>2002</v>
      </c>
      <c r="D445" s="1" t="s">
        <v>51</v>
      </c>
      <c r="E445" s="1" t="s">
        <v>50</v>
      </c>
      <c r="F445" s="1" t="s">
        <v>153</v>
      </c>
      <c r="G445" s="1" t="s">
        <v>152</v>
      </c>
      <c r="H445" s="1" t="s">
        <v>55</v>
      </c>
      <c r="I445" s="1" t="s">
        <v>54</v>
      </c>
      <c r="J445">
        <v>1020</v>
      </c>
      <c r="K445" t="s">
        <v>151</v>
      </c>
      <c r="L445" t="s">
        <v>151</v>
      </c>
      <c r="M445" t="s">
        <v>151</v>
      </c>
      <c r="N445" s="6" t="str">
        <f t="shared" si="12"/>
        <v>2002M2054-5NS</v>
      </c>
      <c r="O445">
        <f>_xlfn.XLOOKUP(N445,'Demo Split, 1999-2020'!$T$2:$T$498,'Demo Split, 1999-2020'!$J$2:$J$498,,0)</f>
        <v>18</v>
      </c>
      <c r="P445" s="4">
        <f t="shared" si="13"/>
        <v>1.7647058823529412E-2</v>
      </c>
    </row>
    <row r="446" spans="2:16" x14ac:dyDescent="0.35">
      <c r="B446">
        <v>2003</v>
      </c>
      <c r="C446">
        <v>2003</v>
      </c>
      <c r="D446" s="1" t="s">
        <v>51</v>
      </c>
      <c r="E446" s="1" t="s">
        <v>50</v>
      </c>
      <c r="F446" s="1" t="s">
        <v>153</v>
      </c>
      <c r="G446" s="1" t="s">
        <v>152</v>
      </c>
      <c r="H446" s="1" t="s">
        <v>55</v>
      </c>
      <c r="I446" s="1" t="s">
        <v>54</v>
      </c>
      <c r="J446">
        <v>922</v>
      </c>
      <c r="K446" t="s">
        <v>151</v>
      </c>
      <c r="L446" t="s">
        <v>151</v>
      </c>
      <c r="M446" t="s">
        <v>151</v>
      </c>
      <c r="N446" s="6" t="str">
        <f t="shared" si="12"/>
        <v>2003M2054-5NS</v>
      </c>
      <c r="O446">
        <f>_xlfn.XLOOKUP(N446,'Demo Split, 1999-2020'!$T$2:$T$498,'Demo Split, 1999-2020'!$J$2:$J$498,,0)</f>
        <v>11</v>
      </c>
      <c r="P446" s="4">
        <f t="shared" si="13"/>
        <v>1.193058568329718E-2</v>
      </c>
    </row>
    <row r="447" spans="2:16" x14ac:dyDescent="0.35">
      <c r="B447">
        <v>2004</v>
      </c>
      <c r="C447">
        <v>2004</v>
      </c>
      <c r="D447" s="1" t="s">
        <v>51</v>
      </c>
      <c r="E447" s="1" t="s">
        <v>50</v>
      </c>
      <c r="F447" s="1" t="s">
        <v>153</v>
      </c>
      <c r="G447" s="1" t="s">
        <v>152</v>
      </c>
      <c r="H447" s="1" t="s">
        <v>55</v>
      </c>
      <c r="I447" s="1" t="s">
        <v>54</v>
      </c>
      <c r="J447">
        <v>857</v>
      </c>
      <c r="K447" t="s">
        <v>151</v>
      </c>
      <c r="L447" t="s">
        <v>151</v>
      </c>
      <c r="M447" t="s">
        <v>151</v>
      </c>
      <c r="N447" s="6" t="str">
        <f t="shared" si="12"/>
        <v>2004M2054-5NS</v>
      </c>
      <c r="O447">
        <f>_xlfn.XLOOKUP(N447,'Demo Split, 1999-2020'!$T$2:$T$498,'Demo Split, 1999-2020'!$J$2:$J$498,,0)</f>
        <v>11</v>
      </c>
      <c r="P447" s="4">
        <f t="shared" si="13"/>
        <v>1.2835472578763127E-2</v>
      </c>
    </row>
    <row r="448" spans="2:16" x14ac:dyDescent="0.35">
      <c r="B448">
        <v>2005</v>
      </c>
      <c r="C448">
        <v>2005</v>
      </c>
      <c r="D448" s="1" t="s">
        <v>51</v>
      </c>
      <c r="E448" s="1" t="s">
        <v>50</v>
      </c>
      <c r="F448" s="1" t="s">
        <v>153</v>
      </c>
      <c r="G448" s="1" t="s">
        <v>152</v>
      </c>
      <c r="H448" s="1" t="s">
        <v>55</v>
      </c>
      <c r="I448" s="1" t="s">
        <v>54</v>
      </c>
      <c r="J448">
        <v>759</v>
      </c>
      <c r="K448" t="s">
        <v>151</v>
      </c>
      <c r="L448" t="s">
        <v>151</v>
      </c>
      <c r="M448" t="s">
        <v>151</v>
      </c>
      <c r="N448" s="6" t="str">
        <f t="shared" si="12"/>
        <v>2005M2054-5NS</v>
      </c>
      <c r="O448">
        <f>_xlfn.XLOOKUP(N448,'Demo Split, 1999-2020'!$T$2:$T$498,'Demo Split, 1999-2020'!$J$2:$J$498,,0)</f>
        <v>10</v>
      </c>
      <c r="P448" s="4">
        <f t="shared" si="13"/>
        <v>1.3175230566534914E-2</v>
      </c>
    </row>
    <row r="449" spans="2:16" x14ac:dyDescent="0.35">
      <c r="B449">
        <v>2006</v>
      </c>
      <c r="C449">
        <v>2006</v>
      </c>
      <c r="D449" s="1" t="s">
        <v>51</v>
      </c>
      <c r="E449" s="1" t="s">
        <v>50</v>
      </c>
      <c r="F449" s="1" t="s">
        <v>153</v>
      </c>
      <c r="G449" s="1" t="s">
        <v>152</v>
      </c>
      <c r="H449" s="1" t="s">
        <v>55</v>
      </c>
      <c r="I449" s="1" t="s">
        <v>54</v>
      </c>
      <c r="J449">
        <v>744</v>
      </c>
      <c r="K449" t="s">
        <v>151</v>
      </c>
      <c r="L449" t="s">
        <v>151</v>
      </c>
      <c r="M449" t="s">
        <v>151</v>
      </c>
      <c r="N449" s="6" t="str">
        <f t="shared" si="12"/>
        <v>2006M2054-5NS</v>
      </c>
      <c r="O449">
        <f>_xlfn.XLOOKUP(N449,'Demo Split, 1999-2020'!$T$2:$T$498,'Demo Split, 1999-2020'!$J$2:$J$498,,0)</f>
        <v>10</v>
      </c>
      <c r="P449" s="4">
        <f t="shared" si="13"/>
        <v>1.3440860215053764E-2</v>
      </c>
    </row>
    <row r="450" spans="2:16" x14ac:dyDescent="0.35">
      <c r="B450">
        <v>2007</v>
      </c>
      <c r="C450">
        <v>2007</v>
      </c>
      <c r="D450" s="1" t="s">
        <v>51</v>
      </c>
      <c r="E450" s="1" t="s">
        <v>50</v>
      </c>
      <c r="F450" s="1" t="s">
        <v>153</v>
      </c>
      <c r="G450" s="1" t="s">
        <v>152</v>
      </c>
      <c r="H450" s="1" t="s">
        <v>55</v>
      </c>
      <c r="I450" s="1" t="s">
        <v>54</v>
      </c>
      <c r="J450">
        <v>672</v>
      </c>
      <c r="K450" t="s">
        <v>151</v>
      </c>
      <c r="L450" t="s">
        <v>151</v>
      </c>
      <c r="M450" t="s">
        <v>151</v>
      </c>
      <c r="N450" s="6" t="str">
        <f t="shared" si="12"/>
        <v>2007M2054-5NS</v>
      </c>
      <c r="O450">
        <f>_xlfn.XLOOKUP(N450,'Demo Split, 1999-2020'!$T$2:$T$498,'Demo Split, 1999-2020'!$J$2:$J$498,,0)</f>
        <v>9</v>
      </c>
      <c r="P450" s="4">
        <f t="shared" si="13"/>
        <v>1.3392857142857142E-2</v>
      </c>
    </row>
    <row r="451" spans="2:16" x14ac:dyDescent="0.35">
      <c r="B451">
        <v>2008</v>
      </c>
      <c r="C451">
        <v>2008</v>
      </c>
      <c r="D451" s="1" t="s">
        <v>51</v>
      </c>
      <c r="E451" s="1" t="s">
        <v>50</v>
      </c>
      <c r="F451" s="1" t="s">
        <v>153</v>
      </c>
      <c r="G451" s="1" t="s">
        <v>152</v>
      </c>
      <c r="H451" s="1" t="s">
        <v>55</v>
      </c>
      <c r="I451" s="1" t="s">
        <v>54</v>
      </c>
      <c r="J451">
        <v>831</v>
      </c>
      <c r="K451" t="s">
        <v>151</v>
      </c>
      <c r="L451" t="s">
        <v>151</v>
      </c>
      <c r="M451" t="s">
        <v>151</v>
      </c>
      <c r="N451" s="6" t="str">
        <f t="shared" ref="N451:N514" si="14">C451&amp;E451&amp;I451&amp;G451</f>
        <v>2008M2054-5NS</v>
      </c>
      <c r="O451">
        <f>_xlfn.XLOOKUP(N451,'Demo Split, 1999-2020'!$T$2:$T$498,'Demo Split, 1999-2020'!$J$2:$J$498,,0)</f>
        <v>10</v>
      </c>
      <c r="P451" s="4">
        <f t="shared" ref="P451:P514" si="15">O451/J451</f>
        <v>1.2033694344163659E-2</v>
      </c>
    </row>
    <row r="452" spans="2:16" x14ac:dyDescent="0.35">
      <c r="B452">
        <v>2009</v>
      </c>
      <c r="C452">
        <v>2009</v>
      </c>
      <c r="D452" s="1" t="s">
        <v>51</v>
      </c>
      <c r="E452" s="1" t="s">
        <v>50</v>
      </c>
      <c r="F452" s="1" t="s">
        <v>153</v>
      </c>
      <c r="G452" s="1" t="s">
        <v>152</v>
      </c>
      <c r="H452" s="1" t="s">
        <v>55</v>
      </c>
      <c r="I452" s="1" t="s">
        <v>54</v>
      </c>
      <c r="J452">
        <v>951</v>
      </c>
      <c r="K452" t="s">
        <v>151</v>
      </c>
      <c r="L452" t="s">
        <v>151</v>
      </c>
      <c r="M452" t="s">
        <v>151</v>
      </c>
      <c r="N452" s="6" t="str">
        <f t="shared" si="14"/>
        <v>2009M2054-5NS</v>
      </c>
      <c r="O452">
        <f>_xlfn.XLOOKUP(N452,'Demo Split, 1999-2020'!$T$2:$T$498,'Demo Split, 1999-2020'!$J$2:$J$498,,0)</f>
        <v>13</v>
      </c>
      <c r="P452" s="4">
        <f t="shared" si="15"/>
        <v>1.3669821240799159E-2</v>
      </c>
    </row>
    <row r="453" spans="2:16" x14ac:dyDescent="0.35">
      <c r="B453">
        <v>2010</v>
      </c>
      <c r="C453">
        <v>2010</v>
      </c>
      <c r="D453" s="1" t="s">
        <v>51</v>
      </c>
      <c r="E453" s="1" t="s">
        <v>50</v>
      </c>
      <c r="F453" s="1" t="s">
        <v>153</v>
      </c>
      <c r="G453" s="1" t="s">
        <v>152</v>
      </c>
      <c r="H453" s="1" t="s">
        <v>55</v>
      </c>
      <c r="I453" s="1" t="s">
        <v>54</v>
      </c>
      <c r="J453">
        <v>790</v>
      </c>
      <c r="K453" t="s">
        <v>151</v>
      </c>
      <c r="L453" t="s">
        <v>151</v>
      </c>
      <c r="M453" t="s">
        <v>151</v>
      </c>
      <c r="N453" s="6" t="str">
        <f t="shared" si="14"/>
        <v>2010M2054-5NS</v>
      </c>
      <c r="O453">
        <f>_xlfn.XLOOKUP(N453,'Demo Split, 1999-2020'!$T$2:$T$498,'Demo Split, 1999-2020'!$J$2:$J$498,,0)</f>
        <v>10</v>
      </c>
      <c r="P453" s="4">
        <f t="shared" si="15"/>
        <v>1.2658227848101266E-2</v>
      </c>
    </row>
    <row r="454" spans="2:16" x14ac:dyDescent="0.35">
      <c r="B454">
        <v>2011</v>
      </c>
      <c r="C454">
        <v>2011</v>
      </c>
      <c r="D454" s="1" t="s">
        <v>51</v>
      </c>
      <c r="E454" s="1" t="s">
        <v>50</v>
      </c>
      <c r="F454" s="1" t="s">
        <v>153</v>
      </c>
      <c r="G454" s="1" t="s">
        <v>152</v>
      </c>
      <c r="H454" s="1" t="s">
        <v>55</v>
      </c>
      <c r="I454" s="1" t="s">
        <v>54</v>
      </c>
      <c r="J454">
        <v>774</v>
      </c>
      <c r="K454" t="s">
        <v>151</v>
      </c>
      <c r="L454" t="s">
        <v>151</v>
      </c>
      <c r="M454" t="s">
        <v>151</v>
      </c>
      <c r="N454" s="6" t="str">
        <f t="shared" si="14"/>
        <v>2011M2054-5NS</v>
      </c>
      <c r="O454">
        <f>_xlfn.XLOOKUP(N454,'Demo Split, 1999-2020'!$T$2:$T$498,'Demo Split, 1999-2020'!$J$2:$J$498,,0)</f>
        <v>6</v>
      </c>
      <c r="P454" s="4">
        <f t="shared" si="15"/>
        <v>7.7519379844961239E-3</v>
      </c>
    </row>
    <row r="455" spans="2:16" x14ac:dyDescent="0.35">
      <c r="B455">
        <v>2012</v>
      </c>
      <c r="C455">
        <v>2012</v>
      </c>
      <c r="D455" s="1" t="s">
        <v>51</v>
      </c>
      <c r="E455" s="1" t="s">
        <v>50</v>
      </c>
      <c r="F455" s="1" t="s">
        <v>153</v>
      </c>
      <c r="G455" s="1" t="s">
        <v>152</v>
      </c>
      <c r="H455" s="1" t="s">
        <v>55</v>
      </c>
      <c r="I455" s="1" t="s">
        <v>54</v>
      </c>
      <c r="J455">
        <v>1024</v>
      </c>
      <c r="K455" t="s">
        <v>151</v>
      </c>
      <c r="L455" t="s">
        <v>151</v>
      </c>
      <c r="M455" t="s">
        <v>151</v>
      </c>
      <c r="N455" s="6" t="str">
        <f t="shared" si="14"/>
        <v>2012M2054-5NS</v>
      </c>
      <c r="O455">
        <f>_xlfn.XLOOKUP(N455,'Demo Split, 1999-2020'!$T$2:$T$498,'Demo Split, 1999-2020'!$J$2:$J$498,,0)</f>
        <v>10</v>
      </c>
      <c r="P455" s="4">
        <f t="shared" si="15"/>
        <v>9.765625E-3</v>
      </c>
    </row>
    <row r="456" spans="2:16" x14ac:dyDescent="0.35">
      <c r="B456">
        <v>2013</v>
      </c>
      <c r="C456">
        <v>2013</v>
      </c>
      <c r="D456" s="1" t="s">
        <v>51</v>
      </c>
      <c r="E456" s="1" t="s">
        <v>50</v>
      </c>
      <c r="F456" s="1" t="s">
        <v>153</v>
      </c>
      <c r="G456" s="1" t="s">
        <v>152</v>
      </c>
      <c r="H456" s="1" t="s">
        <v>55</v>
      </c>
      <c r="I456" s="1" t="s">
        <v>54</v>
      </c>
      <c r="J456">
        <v>895</v>
      </c>
      <c r="K456" t="s">
        <v>151</v>
      </c>
      <c r="L456" t="s">
        <v>151</v>
      </c>
      <c r="M456" t="s">
        <v>151</v>
      </c>
      <c r="N456" s="6" t="str">
        <f t="shared" si="14"/>
        <v>2013M2054-5NS</v>
      </c>
      <c r="O456">
        <f>_xlfn.XLOOKUP(N456,'Demo Split, 1999-2020'!$T$2:$T$498,'Demo Split, 1999-2020'!$J$2:$J$498,,0)</f>
        <v>10</v>
      </c>
      <c r="P456" s="4">
        <f t="shared" si="15"/>
        <v>1.11731843575419E-2</v>
      </c>
    </row>
    <row r="457" spans="2:16" x14ac:dyDescent="0.35">
      <c r="B457">
        <v>2014</v>
      </c>
      <c r="C457">
        <v>2014</v>
      </c>
      <c r="D457" s="1" t="s">
        <v>51</v>
      </c>
      <c r="E457" s="1" t="s">
        <v>50</v>
      </c>
      <c r="F457" s="1" t="s">
        <v>153</v>
      </c>
      <c r="G457" s="1" t="s">
        <v>152</v>
      </c>
      <c r="H457" s="1" t="s">
        <v>55</v>
      </c>
      <c r="I457" s="1" t="s">
        <v>54</v>
      </c>
      <c r="J457">
        <v>1110</v>
      </c>
      <c r="K457" t="s">
        <v>151</v>
      </c>
      <c r="L457" t="s">
        <v>151</v>
      </c>
      <c r="M457" t="s">
        <v>151</v>
      </c>
      <c r="N457" s="6" t="str">
        <f t="shared" si="14"/>
        <v>2014M2054-5NS</v>
      </c>
      <c r="O457">
        <f>_xlfn.XLOOKUP(N457,'Demo Split, 1999-2020'!$T$2:$T$498,'Demo Split, 1999-2020'!$J$2:$J$498,,0)</f>
        <v>21</v>
      </c>
      <c r="P457" s="4">
        <f t="shared" si="15"/>
        <v>1.891891891891892E-2</v>
      </c>
    </row>
    <row r="458" spans="2:16" x14ac:dyDescent="0.35">
      <c r="B458">
        <v>2015</v>
      </c>
      <c r="C458">
        <v>2015</v>
      </c>
      <c r="D458" s="1" t="s">
        <v>51</v>
      </c>
      <c r="E458" s="1" t="s">
        <v>50</v>
      </c>
      <c r="F458" s="1" t="s">
        <v>153</v>
      </c>
      <c r="G458" s="1" t="s">
        <v>152</v>
      </c>
      <c r="H458" s="1" t="s">
        <v>55</v>
      </c>
      <c r="I458" s="1" t="s">
        <v>54</v>
      </c>
      <c r="J458">
        <v>1257</v>
      </c>
      <c r="K458" t="s">
        <v>151</v>
      </c>
      <c r="L458" t="s">
        <v>151</v>
      </c>
      <c r="M458" t="s">
        <v>151</v>
      </c>
      <c r="N458" s="6" t="str">
        <f t="shared" si="14"/>
        <v>2015M2054-5NS</v>
      </c>
      <c r="O458">
        <f>_xlfn.XLOOKUP(N458,'Demo Split, 1999-2020'!$T$2:$T$498,'Demo Split, 1999-2020'!$J$2:$J$498,,0)</f>
        <v>21</v>
      </c>
      <c r="P458" s="4">
        <f t="shared" si="15"/>
        <v>1.6706443914081145E-2</v>
      </c>
    </row>
    <row r="459" spans="2:16" x14ac:dyDescent="0.35">
      <c r="B459">
        <v>2016</v>
      </c>
      <c r="C459">
        <v>2016</v>
      </c>
      <c r="D459" s="1" t="s">
        <v>51</v>
      </c>
      <c r="E459" s="1" t="s">
        <v>50</v>
      </c>
      <c r="F459" s="1" t="s">
        <v>153</v>
      </c>
      <c r="G459" s="1" t="s">
        <v>152</v>
      </c>
      <c r="H459" s="1" t="s">
        <v>55</v>
      </c>
      <c r="I459" s="1" t="s">
        <v>54</v>
      </c>
      <c r="J459">
        <v>1093</v>
      </c>
      <c r="K459" t="s">
        <v>151</v>
      </c>
      <c r="L459" t="s">
        <v>151</v>
      </c>
      <c r="M459" t="s">
        <v>151</v>
      </c>
      <c r="N459" s="6" t="str">
        <f t="shared" si="14"/>
        <v>2016M2054-5NS</v>
      </c>
      <c r="O459">
        <f>_xlfn.XLOOKUP(N459,'Demo Split, 1999-2020'!$T$2:$T$498,'Demo Split, 1999-2020'!$J$2:$J$498,,0)</f>
        <v>12</v>
      </c>
      <c r="P459" s="4">
        <f t="shared" si="15"/>
        <v>1.0978956999085087E-2</v>
      </c>
    </row>
    <row r="460" spans="2:16" x14ac:dyDescent="0.35">
      <c r="B460">
        <v>2017</v>
      </c>
      <c r="C460">
        <v>2017</v>
      </c>
      <c r="D460" s="1" t="s">
        <v>51</v>
      </c>
      <c r="E460" s="1" t="s">
        <v>50</v>
      </c>
      <c r="F460" s="1" t="s">
        <v>153</v>
      </c>
      <c r="G460" s="1" t="s">
        <v>152</v>
      </c>
      <c r="H460" s="1" t="s">
        <v>55</v>
      </c>
      <c r="I460" s="1" t="s">
        <v>54</v>
      </c>
      <c r="J460">
        <v>1179</v>
      </c>
      <c r="K460" t="s">
        <v>151</v>
      </c>
      <c r="L460" t="s">
        <v>151</v>
      </c>
      <c r="M460" t="s">
        <v>151</v>
      </c>
      <c r="N460" s="6" t="str">
        <f t="shared" si="14"/>
        <v>2017M2054-5NS</v>
      </c>
      <c r="O460">
        <f>_xlfn.XLOOKUP(N460,'Demo Split, 1999-2020'!$T$2:$T$498,'Demo Split, 1999-2020'!$J$2:$J$498,,0)</f>
        <v>16</v>
      </c>
      <c r="P460" s="4">
        <f t="shared" si="15"/>
        <v>1.3570822731128074E-2</v>
      </c>
    </row>
    <row r="461" spans="2:16" x14ac:dyDescent="0.35">
      <c r="B461">
        <v>2018</v>
      </c>
      <c r="C461">
        <v>2018</v>
      </c>
      <c r="D461" s="1" t="s">
        <v>51</v>
      </c>
      <c r="E461" s="1" t="s">
        <v>50</v>
      </c>
      <c r="F461" s="1" t="s">
        <v>153</v>
      </c>
      <c r="G461" s="1" t="s">
        <v>152</v>
      </c>
      <c r="H461" s="1" t="s">
        <v>55</v>
      </c>
      <c r="I461" s="1" t="s">
        <v>54</v>
      </c>
      <c r="J461">
        <v>978</v>
      </c>
      <c r="K461" t="s">
        <v>151</v>
      </c>
      <c r="L461" t="s">
        <v>151</v>
      </c>
      <c r="M461" t="s">
        <v>151</v>
      </c>
      <c r="N461" s="6" t="str">
        <f t="shared" si="14"/>
        <v>2018M2054-5NS</v>
      </c>
      <c r="O461">
        <f>_xlfn.XLOOKUP(N461,'Demo Split, 1999-2020'!$T$2:$T$498,'Demo Split, 1999-2020'!$J$2:$J$498,,0)</f>
        <v>13</v>
      </c>
      <c r="P461" s="4">
        <f t="shared" si="15"/>
        <v>1.3292433537832311E-2</v>
      </c>
    </row>
    <row r="462" spans="2:16" x14ac:dyDescent="0.35">
      <c r="B462">
        <v>2019</v>
      </c>
      <c r="C462">
        <v>2019</v>
      </c>
      <c r="D462" s="1" t="s">
        <v>51</v>
      </c>
      <c r="E462" s="1" t="s">
        <v>50</v>
      </c>
      <c r="F462" s="1" t="s">
        <v>153</v>
      </c>
      <c r="G462" s="1" t="s">
        <v>152</v>
      </c>
      <c r="H462" s="1" t="s">
        <v>55</v>
      </c>
      <c r="I462" s="1" t="s">
        <v>54</v>
      </c>
      <c r="J462">
        <v>931</v>
      </c>
      <c r="K462" t="s">
        <v>151</v>
      </c>
      <c r="L462" t="s">
        <v>151</v>
      </c>
      <c r="M462" t="s">
        <v>151</v>
      </c>
      <c r="N462" s="6" t="str">
        <f t="shared" si="14"/>
        <v>2019M2054-5NS</v>
      </c>
      <c r="O462">
        <f>_xlfn.XLOOKUP(N462,'Demo Split, 1999-2020'!$T$2:$T$498,'Demo Split, 1999-2020'!$J$2:$J$498,,0)</f>
        <v>6</v>
      </c>
      <c r="P462" s="4">
        <f t="shared" si="15"/>
        <v>6.44468313641246E-3</v>
      </c>
    </row>
    <row r="463" spans="2:16" x14ac:dyDescent="0.35">
      <c r="B463">
        <v>2020</v>
      </c>
      <c r="C463">
        <v>2020</v>
      </c>
      <c r="D463" s="1" t="s">
        <v>51</v>
      </c>
      <c r="E463" s="1" t="s">
        <v>50</v>
      </c>
      <c r="F463" s="1" t="s">
        <v>153</v>
      </c>
      <c r="G463" s="1" t="s">
        <v>152</v>
      </c>
      <c r="H463" s="1" t="s">
        <v>55</v>
      </c>
      <c r="I463" s="1" t="s">
        <v>54</v>
      </c>
      <c r="J463">
        <v>1377</v>
      </c>
      <c r="K463" t="s">
        <v>151</v>
      </c>
      <c r="L463" t="s">
        <v>151</v>
      </c>
      <c r="M463" t="s">
        <v>151</v>
      </c>
      <c r="N463" s="6" t="str">
        <f t="shared" si="14"/>
        <v>2020M2054-5NS</v>
      </c>
      <c r="O463">
        <f>_xlfn.XLOOKUP(N463,'Demo Split, 1999-2020'!$T$2:$T$498,'Demo Split, 1999-2020'!$J$2:$J$498,,0)</f>
        <v>10</v>
      </c>
      <c r="P463" s="4">
        <f t="shared" si="15"/>
        <v>7.2621641249092234E-3</v>
      </c>
    </row>
    <row r="464" spans="2:16" x14ac:dyDescent="0.35">
      <c r="B464">
        <v>1999</v>
      </c>
      <c r="C464">
        <v>1999</v>
      </c>
      <c r="D464" s="1" t="s">
        <v>51</v>
      </c>
      <c r="E464" s="1" t="s">
        <v>50</v>
      </c>
      <c r="F464" s="1" t="s">
        <v>157</v>
      </c>
      <c r="G464" s="1" t="s">
        <v>156</v>
      </c>
      <c r="H464" s="1" t="s">
        <v>49</v>
      </c>
      <c r="I464" s="1" t="s">
        <v>48</v>
      </c>
      <c r="J464">
        <v>56786</v>
      </c>
      <c r="K464">
        <v>16240340</v>
      </c>
      <c r="L464">
        <v>349.7</v>
      </c>
      <c r="M464">
        <v>856.4</v>
      </c>
      <c r="N464" s="6" t="str">
        <f t="shared" si="14"/>
        <v>1999M2106-32135-2</v>
      </c>
      <c r="O464">
        <f>_xlfn.XLOOKUP(N464,'Demo Split, 1999-2020'!$T$2:$T$498,'Demo Split, 1999-2020'!$J$2:$J$498,,0)</f>
        <v>1396</v>
      </c>
      <c r="P464" s="4">
        <f t="shared" si="15"/>
        <v>2.4583524108054804E-2</v>
      </c>
    </row>
    <row r="465" spans="2:16" x14ac:dyDescent="0.35">
      <c r="B465">
        <v>2000</v>
      </c>
      <c r="C465">
        <v>2000</v>
      </c>
      <c r="D465" s="1" t="s">
        <v>51</v>
      </c>
      <c r="E465" s="1" t="s">
        <v>50</v>
      </c>
      <c r="F465" s="1" t="s">
        <v>157</v>
      </c>
      <c r="G465" s="1" t="s">
        <v>156</v>
      </c>
      <c r="H465" s="1" t="s">
        <v>49</v>
      </c>
      <c r="I465" s="1" t="s">
        <v>48</v>
      </c>
      <c r="J465">
        <v>58844</v>
      </c>
      <c r="K465">
        <v>16894289</v>
      </c>
      <c r="L465">
        <v>348.3</v>
      </c>
      <c r="M465">
        <v>848</v>
      </c>
      <c r="N465" s="6" t="str">
        <f t="shared" si="14"/>
        <v>2000M2106-32135-2</v>
      </c>
      <c r="O465">
        <f>_xlfn.XLOOKUP(N465,'Demo Split, 1999-2020'!$T$2:$T$498,'Demo Split, 1999-2020'!$J$2:$J$498,,0)</f>
        <v>1492</v>
      </c>
      <c r="P465" s="4">
        <f t="shared" si="15"/>
        <v>2.5355176398613281E-2</v>
      </c>
    </row>
    <row r="466" spans="2:16" x14ac:dyDescent="0.35">
      <c r="B466">
        <v>2001</v>
      </c>
      <c r="C466">
        <v>2001</v>
      </c>
      <c r="D466" s="1" t="s">
        <v>51</v>
      </c>
      <c r="E466" s="1" t="s">
        <v>50</v>
      </c>
      <c r="F466" s="1" t="s">
        <v>157</v>
      </c>
      <c r="G466" s="1" t="s">
        <v>156</v>
      </c>
      <c r="H466" s="1" t="s">
        <v>49</v>
      </c>
      <c r="I466" s="1" t="s">
        <v>48</v>
      </c>
      <c r="J466">
        <v>61973</v>
      </c>
      <c r="K466">
        <v>17692325</v>
      </c>
      <c r="L466">
        <v>350.3</v>
      </c>
      <c r="M466">
        <v>840.7</v>
      </c>
      <c r="N466" s="6" t="str">
        <f t="shared" si="14"/>
        <v>2001M2106-32135-2</v>
      </c>
      <c r="O466">
        <f>_xlfn.XLOOKUP(N466,'Demo Split, 1999-2020'!$T$2:$T$498,'Demo Split, 1999-2020'!$J$2:$J$498,,0)</f>
        <v>1534</v>
      </c>
      <c r="P466" s="4">
        <f t="shared" si="15"/>
        <v>2.4752714891969084E-2</v>
      </c>
    </row>
    <row r="467" spans="2:16" x14ac:dyDescent="0.35">
      <c r="B467">
        <v>2002</v>
      </c>
      <c r="C467">
        <v>2002</v>
      </c>
      <c r="D467" s="1" t="s">
        <v>51</v>
      </c>
      <c r="E467" s="1" t="s">
        <v>50</v>
      </c>
      <c r="F467" s="1" t="s">
        <v>157</v>
      </c>
      <c r="G467" s="1" t="s">
        <v>156</v>
      </c>
      <c r="H467" s="1" t="s">
        <v>49</v>
      </c>
      <c r="I467" s="1" t="s">
        <v>48</v>
      </c>
      <c r="J467">
        <v>64207</v>
      </c>
      <c r="K467">
        <v>18322306</v>
      </c>
      <c r="L467">
        <v>350.4</v>
      </c>
      <c r="M467">
        <v>831.1</v>
      </c>
      <c r="N467" s="6" t="str">
        <f t="shared" si="14"/>
        <v>2002M2106-32135-2</v>
      </c>
      <c r="O467">
        <f>_xlfn.XLOOKUP(N467,'Demo Split, 1999-2020'!$T$2:$T$498,'Demo Split, 1999-2020'!$J$2:$J$498,,0)</f>
        <v>1612</v>
      </c>
      <c r="P467" s="4">
        <f t="shared" si="15"/>
        <v>2.5106296821218871E-2</v>
      </c>
    </row>
    <row r="468" spans="2:16" x14ac:dyDescent="0.35">
      <c r="B468">
        <v>2003</v>
      </c>
      <c r="C468">
        <v>2003</v>
      </c>
      <c r="D468" s="1" t="s">
        <v>51</v>
      </c>
      <c r="E468" s="1" t="s">
        <v>50</v>
      </c>
      <c r="F468" s="1" t="s">
        <v>157</v>
      </c>
      <c r="G468" s="1" t="s">
        <v>156</v>
      </c>
      <c r="H468" s="1" t="s">
        <v>49</v>
      </c>
      <c r="I468" s="1" t="s">
        <v>48</v>
      </c>
      <c r="J468">
        <v>66560</v>
      </c>
      <c r="K468">
        <v>18915657</v>
      </c>
      <c r="L468">
        <v>351.9</v>
      </c>
      <c r="M468">
        <v>815.9</v>
      </c>
      <c r="N468" s="6" t="str">
        <f t="shared" si="14"/>
        <v>2003M2106-32135-2</v>
      </c>
      <c r="O468">
        <f>_xlfn.XLOOKUP(N468,'Demo Split, 1999-2020'!$T$2:$T$498,'Demo Split, 1999-2020'!$J$2:$J$498,,0)</f>
        <v>1673</v>
      </c>
      <c r="P468" s="4">
        <f t="shared" si="15"/>
        <v>2.5135216346153847E-2</v>
      </c>
    </row>
    <row r="469" spans="2:16" x14ac:dyDescent="0.35">
      <c r="B469">
        <v>2004</v>
      </c>
      <c r="C469">
        <v>2004</v>
      </c>
      <c r="D469" s="1" t="s">
        <v>51</v>
      </c>
      <c r="E469" s="1" t="s">
        <v>50</v>
      </c>
      <c r="F469" s="1" t="s">
        <v>157</v>
      </c>
      <c r="G469" s="1" t="s">
        <v>156</v>
      </c>
      <c r="H469" s="1" t="s">
        <v>49</v>
      </c>
      <c r="I469" s="1" t="s">
        <v>48</v>
      </c>
      <c r="J469">
        <v>66792</v>
      </c>
      <c r="K469">
        <v>19513347</v>
      </c>
      <c r="L469">
        <v>342.3</v>
      </c>
      <c r="M469">
        <v>780.9</v>
      </c>
      <c r="N469" s="6" t="str">
        <f t="shared" si="14"/>
        <v>2004M2106-32135-2</v>
      </c>
      <c r="O469">
        <f>_xlfn.XLOOKUP(N469,'Demo Split, 1999-2020'!$T$2:$T$498,'Demo Split, 1999-2020'!$J$2:$J$498,,0)</f>
        <v>1790</v>
      </c>
      <c r="P469" s="4">
        <f t="shared" si="15"/>
        <v>2.6799616720565338E-2</v>
      </c>
    </row>
    <row r="470" spans="2:16" x14ac:dyDescent="0.35">
      <c r="B470">
        <v>2005</v>
      </c>
      <c r="C470">
        <v>2005</v>
      </c>
      <c r="D470" s="1" t="s">
        <v>51</v>
      </c>
      <c r="E470" s="1" t="s">
        <v>50</v>
      </c>
      <c r="F470" s="1" t="s">
        <v>157</v>
      </c>
      <c r="G470" s="1" t="s">
        <v>156</v>
      </c>
      <c r="H470" s="1" t="s">
        <v>49</v>
      </c>
      <c r="I470" s="1" t="s">
        <v>48</v>
      </c>
      <c r="J470">
        <v>71722</v>
      </c>
      <c r="K470">
        <v>20130877</v>
      </c>
      <c r="L470">
        <v>356.3</v>
      </c>
      <c r="M470">
        <v>802.3</v>
      </c>
      <c r="N470" s="6" t="str">
        <f t="shared" si="14"/>
        <v>2005M2106-32135-2</v>
      </c>
      <c r="O470">
        <f>_xlfn.XLOOKUP(N470,'Demo Split, 1999-2020'!$T$2:$T$498,'Demo Split, 1999-2020'!$J$2:$J$498,,0)</f>
        <v>1796</v>
      </c>
      <c r="P470" s="4">
        <f t="shared" si="15"/>
        <v>2.5041131033713505E-2</v>
      </c>
    </row>
    <row r="471" spans="2:16" x14ac:dyDescent="0.35">
      <c r="B471">
        <v>2006</v>
      </c>
      <c r="C471">
        <v>2006</v>
      </c>
      <c r="D471" s="1" t="s">
        <v>51</v>
      </c>
      <c r="E471" s="1" t="s">
        <v>50</v>
      </c>
      <c r="F471" s="1" t="s">
        <v>157</v>
      </c>
      <c r="G471" s="1" t="s">
        <v>156</v>
      </c>
      <c r="H471" s="1" t="s">
        <v>49</v>
      </c>
      <c r="I471" s="1" t="s">
        <v>48</v>
      </c>
      <c r="J471">
        <v>72335</v>
      </c>
      <c r="K471">
        <v>20765167</v>
      </c>
      <c r="L471">
        <v>348.3</v>
      </c>
      <c r="M471">
        <v>765.5</v>
      </c>
      <c r="N471" s="6" t="str">
        <f t="shared" si="14"/>
        <v>2006M2106-32135-2</v>
      </c>
      <c r="O471">
        <f>_xlfn.XLOOKUP(N471,'Demo Split, 1999-2020'!$T$2:$T$498,'Demo Split, 1999-2020'!$J$2:$J$498,,0)</f>
        <v>1759</v>
      </c>
      <c r="P471" s="4">
        <f t="shared" si="15"/>
        <v>2.4317412041197209E-2</v>
      </c>
    </row>
    <row r="472" spans="2:16" x14ac:dyDescent="0.35">
      <c r="B472">
        <v>2007</v>
      </c>
      <c r="C472">
        <v>2007</v>
      </c>
      <c r="D472" s="1" t="s">
        <v>51</v>
      </c>
      <c r="E472" s="1" t="s">
        <v>50</v>
      </c>
      <c r="F472" s="1" t="s">
        <v>157</v>
      </c>
      <c r="G472" s="1" t="s">
        <v>156</v>
      </c>
      <c r="H472" s="1" t="s">
        <v>49</v>
      </c>
      <c r="I472" s="1" t="s">
        <v>48</v>
      </c>
      <c r="J472">
        <v>73747</v>
      </c>
      <c r="K472">
        <v>21391465</v>
      </c>
      <c r="L472">
        <v>344.7</v>
      </c>
      <c r="M472">
        <v>744.9</v>
      </c>
      <c r="N472" s="6" t="str">
        <f t="shared" si="14"/>
        <v>2007M2106-32135-2</v>
      </c>
      <c r="O472">
        <f>_xlfn.XLOOKUP(N472,'Demo Split, 1999-2020'!$T$2:$T$498,'Demo Split, 1999-2020'!$J$2:$J$498,,0)</f>
        <v>2020</v>
      </c>
      <c r="P472" s="4">
        <f t="shared" si="15"/>
        <v>2.7390944716395242E-2</v>
      </c>
    </row>
    <row r="473" spans="2:16" x14ac:dyDescent="0.35">
      <c r="B473">
        <v>2008</v>
      </c>
      <c r="C473">
        <v>2008</v>
      </c>
      <c r="D473" s="1" t="s">
        <v>51</v>
      </c>
      <c r="E473" s="1" t="s">
        <v>50</v>
      </c>
      <c r="F473" s="1" t="s">
        <v>157</v>
      </c>
      <c r="G473" s="1" t="s">
        <v>156</v>
      </c>
      <c r="H473" s="1" t="s">
        <v>49</v>
      </c>
      <c r="I473" s="1" t="s">
        <v>48</v>
      </c>
      <c r="J473">
        <v>74857</v>
      </c>
      <c r="K473">
        <v>22011352</v>
      </c>
      <c r="L473">
        <v>340.1</v>
      </c>
      <c r="M473">
        <v>729.8</v>
      </c>
      <c r="N473" s="6" t="str">
        <f t="shared" si="14"/>
        <v>2008M2106-32135-2</v>
      </c>
      <c r="O473">
        <f>_xlfn.XLOOKUP(N473,'Demo Split, 1999-2020'!$T$2:$T$498,'Demo Split, 1999-2020'!$J$2:$J$498,,0)</f>
        <v>1898</v>
      </c>
      <c r="P473" s="4">
        <f t="shared" si="15"/>
        <v>2.5355010219485153E-2</v>
      </c>
    </row>
    <row r="474" spans="2:16" x14ac:dyDescent="0.35">
      <c r="B474">
        <v>2009</v>
      </c>
      <c r="C474">
        <v>2009</v>
      </c>
      <c r="D474" s="1" t="s">
        <v>51</v>
      </c>
      <c r="E474" s="1" t="s">
        <v>50</v>
      </c>
      <c r="F474" s="1" t="s">
        <v>157</v>
      </c>
      <c r="G474" s="1" t="s">
        <v>156</v>
      </c>
      <c r="H474" s="1" t="s">
        <v>49</v>
      </c>
      <c r="I474" s="1" t="s">
        <v>48</v>
      </c>
      <c r="J474">
        <v>76144</v>
      </c>
      <c r="K474">
        <v>22589769</v>
      </c>
      <c r="L474">
        <v>337.1</v>
      </c>
      <c r="M474">
        <v>710.7</v>
      </c>
      <c r="N474" s="6" t="str">
        <f t="shared" si="14"/>
        <v>2009M2106-32135-2</v>
      </c>
      <c r="O474">
        <f>_xlfn.XLOOKUP(N474,'Demo Split, 1999-2020'!$T$2:$T$498,'Demo Split, 1999-2020'!$J$2:$J$498,,0)</f>
        <v>2074</v>
      </c>
      <c r="P474" s="4">
        <f t="shared" si="15"/>
        <v>2.7237865097709604E-2</v>
      </c>
    </row>
    <row r="475" spans="2:16" x14ac:dyDescent="0.35">
      <c r="B475">
        <v>2010</v>
      </c>
      <c r="C475">
        <v>2010</v>
      </c>
      <c r="D475" s="1" t="s">
        <v>51</v>
      </c>
      <c r="E475" s="1" t="s">
        <v>50</v>
      </c>
      <c r="F475" s="1" t="s">
        <v>157</v>
      </c>
      <c r="G475" s="1" t="s">
        <v>156</v>
      </c>
      <c r="H475" s="1" t="s">
        <v>49</v>
      </c>
      <c r="I475" s="1" t="s">
        <v>48</v>
      </c>
      <c r="J475">
        <v>77473</v>
      </c>
      <c r="K475">
        <v>23017047</v>
      </c>
      <c r="L475">
        <v>336.6</v>
      </c>
      <c r="M475">
        <v>712.9</v>
      </c>
      <c r="N475" s="6" t="str">
        <f t="shared" si="14"/>
        <v>2010M2106-32135-2</v>
      </c>
      <c r="O475">
        <f>_xlfn.XLOOKUP(N475,'Demo Split, 1999-2020'!$T$2:$T$498,'Demo Split, 1999-2020'!$J$2:$J$498,,0)</f>
        <v>2089</v>
      </c>
      <c r="P475" s="4">
        <f t="shared" si="15"/>
        <v>2.6964232700424664E-2</v>
      </c>
    </row>
    <row r="476" spans="2:16" x14ac:dyDescent="0.35">
      <c r="B476">
        <v>2011</v>
      </c>
      <c r="C476">
        <v>2011</v>
      </c>
      <c r="D476" s="1" t="s">
        <v>51</v>
      </c>
      <c r="E476" s="1" t="s">
        <v>50</v>
      </c>
      <c r="F476" s="1" t="s">
        <v>157</v>
      </c>
      <c r="G476" s="1" t="s">
        <v>156</v>
      </c>
      <c r="H476" s="1" t="s">
        <v>49</v>
      </c>
      <c r="I476" s="1" t="s">
        <v>48</v>
      </c>
      <c r="J476">
        <v>79883</v>
      </c>
      <c r="K476">
        <v>23741303</v>
      </c>
      <c r="L476">
        <v>336.5</v>
      </c>
      <c r="M476">
        <v>685.4</v>
      </c>
      <c r="N476" s="6" t="str">
        <f t="shared" si="14"/>
        <v>2011M2106-32135-2</v>
      </c>
      <c r="O476">
        <f>_xlfn.XLOOKUP(N476,'Demo Split, 1999-2020'!$T$2:$T$498,'Demo Split, 1999-2020'!$J$2:$J$498,,0)</f>
        <v>2152</v>
      </c>
      <c r="P476" s="4">
        <f t="shared" si="15"/>
        <v>2.6939398870848615E-2</v>
      </c>
    </row>
    <row r="477" spans="2:16" x14ac:dyDescent="0.35">
      <c r="B477">
        <v>2012</v>
      </c>
      <c r="C477">
        <v>2012</v>
      </c>
      <c r="D477" s="1" t="s">
        <v>51</v>
      </c>
      <c r="E477" s="1" t="s">
        <v>50</v>
      </c>
      <c r="F477" s="1" t="s">
        <v>157</v>
      </c>
      <c r="G477" s="1" t="s">
        <v>156</v>
      </c>
      <c r="H477" s="1" t="s">
        <v>49</v>
      </c>
      <c r="I477" s="1" t="s">
        <v>48</v>
      </c>
      <c r="J477">
        <v>83082</v>
      </c>
      <c r="K477">
        <v>24163974</v>
      </c>
      <c r="L477">
        <v>343.8</v>
      </c>
      <c r="M477">
        <v>679.3</v>
      </c>
      <c r="N477" s="6" t="str">
        <f t="shared" si="14"/>
        <v>2012M2106-32135-2</v>
      </c>
      <c r="O477">
        <f>_xlfn.XLOOKUP(N477,'Demo Split, 1999-2020'!$T$2:$T$498,'Demo Split, 1999-2020'!$J$2:$J$498,,0)</f>
        <v>2215</v>
      </c>
      <c r="P477" s="4">
        <f t="shared" si="15"/>
        <v>2.6660407789894321E-2</v>
      </c>
    </row>
    <row r="478" spans="2:16" x14ac:dyDescent="0.35">
      <c r="B478">
        <v>2013</v>
      </c>
      <c r="C478">
        <v>2013</v>
      </c>
      <c r="D478" s="1" t="s">
        <v>51</v>
      </c>
      <c r="E478" s="1" t="s">
        <v>50</v>
      </c>
      <c r="F478" s="1" t="s">
        <v>157</v>
      </c>
      <c r="G478" s="1" t="s">
        <v>156</v>
      </c>
      <c r="H478" s="1" t="s">
        <v>49</v>
      </c>
      <c r="I478" s="1" t="s">
        <v>48</v>
      </c>
      <c r="J478">
        <v>86713</v>
      </c>
      <c r="K478">
        <v>24622355</v>
      </c>
      <c r="L478">
        <v>352.2</v>
      </c>
      <c r="M478">
        <v>676.4</v>
      </c>
      <c r="N478" s="6" t="str">
        <f t="shared" si="14"/>
        <v>2013M2106-32135-2</v>
      </c>
      <c r="O478">
        <f>_xlfn.XLOOKUP(N478,'Demo Split, 1999-2020'!$T$2:$T$498,'Demo Split, 1999-2020'!$J$2:$J$498,,0)</f>
        <v>2204</v>
      </c>
      <c r="P478" s="4">
        <f t="shared" si="15"/>
        <v>2.5417180814872049E-2</v>
      </c>
    </row>
    <row r="479" spans="2:16" x14ac:dyDescent="0.35">
      <c r="B479">
        <v>2014</v>
      </c>
      <c r="C479">
        <v>2014</v>
      </c>
      <c r="D479" s="1" t="s">
        <v>51</v>
      </c>
      <c r="E479" s="1" t="s">
        <v>50</v>
      </c>
      <c r="F479" s="1" t="s">
        <v>157</v>
      </c>
      <c r="G479" s="1" t="s">
        <v>156</v>
      </c>
      <c r="H479" s="1" t="s">
        <v>49</v>
      </c>
      <c r="I479" s="1" t="s">
        <v>48</v>
      </c>
      <c r="J479">
        <v>89743</v>
      </c>
      <c r="K479">
        <v>25100422</v>
      </c>
      <c r="L479">
        <v>357.5</v>
      </c>
      <c r="M479">
        <v>659.6</v>
      </c>
      <c r="N479" s="6" t="str">
        <f t="shared" si="14"/>
        <v>2014M2106-32135-2</v>
      </c>
      <c r="O479">
        <f>_xlfn.XLOOKUP(N479,'Demo Split, 1999-2020'!$T$2:$T$498,'Demo Split, 1999-2020'!$J$2:$J$498,,0)</f>
        <v>2489</v>
      </c>
      <c r="P479" s="4">
        <f t="shared" si="15"/>
        <v>2.7734753685524218E-2</v>
      </c>
    </row>
    <row r="480" spans="2:16" x14ac:dyDescent="0.35">
      <c r="B480">
        <v>2015</v>
      </c>
      <c r="C480">
        <v>2015</v>
      </c>
      <c r="D480" s="1" t="s">
        <v>51</v>
      </c>
      <c r="E480" s="1" t="s">
        <v>50</v>
      </c>
      <c r="F480" s="1" t="s">
        <v>157</v>
      </c>
      <c r="G480" s="1" t="s">
        <v>156</v>
      </c>
      <c r="H480" s="1" t="s">
        <v>49</v>
      </c>
      <c r="I480" s="1" t="s">
        <v>48</v>
      </c>
      <c r="J480">
        <v>95462</v>
      </c>
      <c r="K480">
        <v>25607803</v>
      </c>
      <c r="L480">
        <v>372.8</v>
      </c>
      <c r="M480">
        <v>664.6</v>
      </c>
      <c r="N480" s="6" t="str">
        <f t="shared" si="14"/>
        <v>2015M2106-32135-2</v>
      </c>
      <c r="O480">
        <f>_xlfn.XLOOKUP(N480,'Demo Split, 1999-2020'!$T$2:$T$498,'Demo Split, 1999-2020'!$J$2:$J$498,,0)</f>
        <v>2478</v>
      </c>
      <c r="P480" s="4">
        <f t="shared" si="15"/>
        <v>2.595797280593325E-2</v>
      </c>
    </row>
    <row r="481" spans="2:16" x14ac:dyDescent="0.35">
      <c r="B481">
        <v>2016</v>
      </c>
      <c r="C481">
        <v>2016</v>
      </c>
      <c r="D481" s="1" t="s">
        <v>51</v>
      </c>
      <c r="E481" s="1" t="s">
        <v>50</v>
      </c>
      <c r="F481" s="1" t="s">
        <v>157</v>
      </c>
      <c r="G481" s="1" t="s">
        <v>156</v>
      </c>
      <c r="H481" s="1" t="s">
        <v>49</v>
      </c>
      <c r="I481" s="1" t="s">
        <v>48</v>
      </c>
      <c r="J481">
        <v>100498</v>
      </c>
      <c r="K481">
        <v>25954586</v>
      </c>
      <c r="L481">
        <v>387.2</v>
      </c>
      <c r="M481">
        <v>667.5</v>
      </c>
      <c r="N481" s="6" t="str">
        <f t="shared" si="14"/>
        <v>2016M2106-32135-2</v>
      </c>
      <c r="O481">
        <f>_xlfn.XLOOKUP(N481,'Demo Split, 1999-2020'!$T$2:$T$498,'Demo Split, 1999-2020'!$J$2:$J$498,,0)</f>
        <v>2821</v>
      </c>
      <c r="P481" s="4">
        <f t="shared" si="15"/>
        <v>2.8070210352444825E-2</v>
      </c>
    </row>
    <row r="482" spans="2:16" x14ac:dyDescent="0.35">
      <c r="B482">
        <v>2017</v>
      </c>
      <c r="C482">
        <v>2017</v>
      </c>
      <c r="D482" s="1" t="s">
        <v>51</v>
      </c>
      <c r="E482" s="1" t="s">
        <v>50</v>
      </c>
      <c r="F482" s="1" t="s">
        <v>157</v>
      </c>
      <c r="G482" s="1" t="s">
        <v>156</v>
      </c>
      <c r="H482" s="1" t="s">
        <v>49</v>
      </c>
      <c r="I482" s="1" t="s">
        <v>48</v>
      </c>
      <c r="J482">
        <v>105511</v>
      </c>
      <c r="K482">
        <v>26638624</v>
      </c>
      <c r="L482">
        <v>396.1</v>
      </c>
      <c r="M482">
        <v>668.7</v>
      </c>
      <c r="N482" s="6" t="str">
        <f t="shared" si="14"/>
        <v>2017M2106-32135-2</v>
      </c>
      <c r="O482">
        <f>_xlfn.XLOOKUP(N482,'Demo Split, 1999-2020'!$T$2:$T$498,'Demo Split, 1999-2020'!$J$2:$J$498,,0)</f>
        <v>3040</v>
      </c>
      <c r="P482" s="4">
        <f t="shared" si="15"/>
        <v>2.8812161765124016E-2</v>
      </c>
    </row>
    <row r="483" spans="2:16" x14ac:dyDescent="0.35">
      <c r="B483">
        <v>2018</v>
      </c>
      <c r="C483">
        <v>2018</v>
      </c>
      <c r="D483" s="1" t="s">
        <v>51</v>
      </c>
      <c r="E483" s="1" t="s">
        <v>50</v>
      </c>
      <c r="F483" s="1" t="s">
        <v>157</v>
      </c>
      <c r="G483" s="1" t="s">
        <v>156</v>
      </c>
      <c r="H483" s="1" t="s">
        <v>49</v>
      </c>
      <c r="I483" s="1" t="s">
        <v>48</v>
      </c>
      <c r="J483">
        <v>109474</v>
      </c>
      <c r="K483">
        <v>27030952</v>
      </c>
      <c r="L483">
        <v>405</v>
      </c>
      <c r="M483">
        <v>668.6</v>
      </c>
      <c r="N483" s="6" t="str">
        <f t="shared" si="14"/>
        <v>2018M2106-32135-2</v>
      </c>
      <c r="O483">
        <f>_xlfn.XLOOKUP(N483,'Demo Split, 1999-2020'!$T$2:$T$498,'Demo Split, 1999-2020'!$J$2:$J$498,,0)</f>
        <v>3311</v>
      </c>
      <c r="P483" s="4">
        <f t="shared" si="15"/>
        <v>3.0244624294352998E-2</v>
      </c>
    </row>
    <row r="484" spans="2:16" x14ac:dyDescent="0.35">
      <c r="B484">
        <v>2019</v>
      </c>
      <c r="C484">
        <v>2019</v>
      </c>
      <c r="D484" s="1" t="s">
        <v>51</v>
      </c>
      <c r="E484" s="1" t="s">
        <v>50</v>
      </c>
      <c r="F484" s="1" t="s">
        <v>157</v>
      </c>
      <c r="G484" s="1" t="s">
        <v>156</v>
      </c>
      <c r="H484" s="1" t="s">
        <v>49</v>
      </c>
      <c r="I484" s="1" t="s">
        <v>48</v>
      </c>
      <c r="J484">
        <v>113758</v>
      </c>
      <c r="K484">
        <v>27336987</v>
      </c>
      <c r="L484">
        <v>416.1</v>
      </c>
      <c r="M484">
        <v>668.2</v>
      </c>
      <c r="N484" s="6" t="str">
        <f t="shared" si="14"/>
        <v>2019M2106-32135-2</v>
      </c>
      <c r="O484">
        <f>_xlfn.XLOOKUP(N484,'Demo Split, 1999-2020'!$T$2:$T$498,'Demo Split, 1999-2020'!$J$2:$J$498,,0)</f>
        <v>3299</v>
      </c>
      <c r="P484" s="4">
        <f t="shared" si="15"/>
        <v>2.9000158230629933E-2</v>
      </c>
    </row>
    <row r="485" spans="2:16" x14ac:dyDescent="0.35">
      <c r="B485">
        <v>2020</v>
      </c>
      <c r="C485">
        <v>2020</v>
      </c>
      <c r="D485" s="1" t="s">
        <v>51</v>
      </c>
      <c r="E485" s="1" t="s">
        <v>50</v>
      </c>
      <c r="F485" s="1" t="s">
        <v>157</v>
      </c>
      <c r="G485" s="1" t="s">
        <v>156</v>
      </c>
      <c r="H485" s="1" t="s">
        <v>49</v>
      </c>
      <c r="I485" s="1" t="s">
        <v>48</v>
      </c>
      <c r="J485">
        <v>170330</v>
      </c>
      <c r="K485">
        <v>27493968</v>
      </c>
      <c r="L485">
        <v>619.5</v>
      </c>
      <c r="M485">
        <v>958.1</v>
      </c>
      <c r="N485" s="6" t="str">
        <f t="shared" si="14"/>
        <v>2020M2106-32135-2</v>
      </c>
      <c r="O485">
        <f>_xlfn.XLOOKUP(N485,'Demo Split, 1999-2020'!$T$2:$T$498,'Demo Split, 1999-2020'!$J$2:$J$498,,0)</f>
        <v>3531</v>
      </c>
      <c r="P485" s="4">
        <f t="shared" si="15"/>
        <v>2.0730346973521985E-2</v>
      </c>
    </row>
    <row r="486" spans="2:16" x14ac:dyDescent="0.35">
      <c r="B486">
        <v>1999</v>
      </c>
      <c r="C486">
        <v>1999</v>
      </c>
      <c r="D486" s="1" t="s">
        <v>51</v>
      </c>
      <c r="E486" s="1" t="s">
        <v>50</v>
      </c>
      <c r="F486" s="1" t="s">
        <v>155</v>
      </c>
      <c r="G486" s="1" t="s">
        <v>154</v>
      </c>
      <c r="H486" s="1" t="s">
        <v>49</v>
      </c>
      <c r="I486" s="1" t="s">
        <v>48</v>
      </c>
      <c r="J486">
        <v>944913</v>
      </c>
      <c r="K486">
        <v>96455534</v>
      </c>
      <c r="L486">
        <v>979.6</v>
      </c>
      <c r="M486">
        <v>1045.5</v>
      </c>
      <c r="N486" s="6" t="str">
        <f t="shared" si="14"/>
        <v>1999M2106-32186-2</v>
      </c>
      <c r="O486">
        <f>_xlfn.XLOOKUP(N486,'Demo Split, 1999-2020'!$T$2:$T$498,'Demo Split, 1999-2020'!$J$2:$J$498,,0)</f>
        <v>19620</v>
      </c>
      <c r="P486" s="4">
        <f t="shared" si="15"/>
        <v>2.0763816351346633E-2</v>
      </c>
    </row>
    <row r="487" spans="2:16" x14ac:dyDescent="0.35">
      <c r="B487">
        <v>2000</v>
      </c>
      <c r="C487">
        <v>2000</v>
      </c>
      <c r="D487" s="1" t="s">
        <v>51</v>
      </c>
      <c r="E487" s="1" t="s">
        <v>50</v>
      </c>
      <c r="F487" s="1" t="s">
        <v>155</v>
      </c>
      <c r="G487" s="1" t="s">
        <v>154</v>
      </c>
      <c r="H487" s="1" t="s">
        <v>49</v>
      </c>
      <c r="I487" s="1" t="s">
        <v>48</v>
      </c>
      <c r="J487">
        <v>944781</v>
      </c>
      <c r="K487">
        <v>96550749</v>
      </c>
      <c r="L487">
        <v>978.5</v>
      </c>
      <c r="M487">
        <v>1035.4000000000001</v>
      </c>
      <c r="N487" s="6" t="str">
        <f t="shared" si="14"/>
        <v>2000M2106-32186-2</v>
      </c>
      <c r="O487">
        <f>_xlfn.XLOOKUP(N487,'Demo Split, 1999-2020'!$T$2:$T$498,'Demo Split, 1999-2020'!$J$2:$J$498,,0)</f>
        <v>19711</v>
      </c>
      <c r="P487" s="4">
        <f t="shared" si="15"/>
        <v>2.0863035984000525E-2</v>
      </c>
    </row>
    <row r="488" spans="2:16" x14ac:dyDescent="0.35">
      <c r="B488">
        <v>2001</v>
      </c>
      <c r="C488">
        <v>2001</v>
      </c>
      <c r="D488" s="1" t="s">
        <v>51</v>
      </c>
      <c r="E488" s="1" t="s">
        <v>50</v>
      </c>
      <c r="F488" s="1" t="s">
        <v>155</v>
      </c>
      <c r="G488" s="1" t="s">
        <v>154</v>
      </c>
      <c r="H488" s="1" t="s">
        <v>49</v>
      </c>
      <c r="I488" s="1" t="s">
        <v>48</v>
      </c>
      <c r="J488">
        <v>945967</v>
      </c>
      <c r="K488">
        <v>96890274</v>
      </c>
      <c r="L488">
        <v>976.3</v>
      </c>
      <c r="M488">
        <v>1018.8</v>
      </c>
      <c r="N488" s="6" t="str">
        <f t="shared" si="14"/>
        <v>2001M2106-32186-2</v>
      </c>
      <c r="O488">
        <f>_xlfn.XLOOKUP(N488,'Demo Split, 1999-2020'!$T$2:$T$498,'Demo Split, 1999-2020'!$J$2:$J$498,,0)</f>
        <v>20710</v>
      </c>
      <c r="P488" s="4">
        <f t="shared" si="15"/>
        <v>2.1892941297106557E-2</v>
      </c>
    </row>
    <row r="489" spans="2:16" x14ac:dyDescent="0.35">
      <c r="B489">
        <v>2002</v>
      </c>
      <c r="C489">
        <v>2002</v>
      </c>
      <c r="D489" s="1" t="s">
        <v>51</v>
      </c>
      <c r="E489" s="1" t="s">
        <v>50</v>
      </c>
      <c r="F489" s="1" t="s">
        <v>155</v>
      </c>
      <c r="G489" s="1" t="s">
        <v>154</v>
      </c>
      <c r="H489" s="1" t="s">
        <v>49</v>
      </c>
      <c r="I489" s="1" t="s">
        <v>48</v>
      </c>
      <c r="J489">
        <v>957645</v>
      </c>
      <c r="K489">
        <v>97059625</v>
      </c>
      <c r="L489">
        <v>986.7</v>
      </c>
      <c r="M489">
        <v>1016.5</v>
      </c>
      <c r="N489" s="6" t="str">
        <f t="shared" si="14"/>
        <v>2002M2106-32186-2</v>
      </c>
      <c r="O489">
        <f>_xlfn.XLOOKUP(N489,'Demo Split, 1999-2020'!$T$2:$T$498,'Demo Split, 1999-2020'!$J$2:$J$498,,0)</f>
        <v>21323</v>
      </c>
      <c r="P489" s="4">
        <f t="shared" si="15"/>
        <v>2.2266079810368142E-2</v>
      </c>
    </row>
    <row r="490" spans="2:16" x14ac:dyDescent="0.35">
      <c r="B490">
        <v>2003</v>
      </c>
      <c r="C490">
        <v>2003</v>
      </c>
      <c r="D490" s="1" t="s">
        <v>51</v>
      </c>
      <c r="E490" s="1" t="s">
        <v>50</v>
      </c>
      <c r="F490" s="1" t="s">
        <v>155</v>
      </c>
      <c r="G490" s="1" t="s">
        <v>154</v>
      </c>
      <c r="H490" s="1" t="s">
        <v>49</v>
      </c>
      <c r="I490" s="1" t="s">
        <v>48</v>
      </c>
      <c r="J490">
        <v>956194</v>
      </c>
      <c r="K490">
        <v>97159794</v>
      </c>
      <c r="L490">
        <v>984.1</v>
      </c>
      <c r="M490">
        <v>996.7</v>
      </c>
      <c r="N490" s="6" t="str">
        <f t="shared" si="14"/>
        <v>2003M2106-32186-2</v>
      </c>
      <c r="O490">
        <f>_xlfn.XLOOKUP(N490,'Demo Split, 1999-2020'!$T$2:$T$498,'Demo Split, 1999-2020'!$J$2:$J$498,,0)</f>
        <v>21085</v>
      </c>
      <c r="P490" s="4">
        <f t="shared" si="15"/>
        <v>2.205096455321828E-2</v>
      </c>
    </row>
    <row r="491" spans="2:16" x14ac:dyDescent="0.35">
      <c r="B491">
        <v>2004</v>
      </c>
      <c r="C491">
        <v>2004</v>
      </c>
      <c r="D491" s="1" t="s">
        <v>51</v>
      </c>
      <c r="E491" s="1" t="s">
        <v>50</v>
      </c>
      <c r="F491" s="1" t="s">
        <v>155</v>
      </c>
      <c r="G491" s="1" t="s">
        <v>154</v>
      </c>
      <c r="H491" s="1" t="s">
        <v>49</v>
      </c>
      <c r="I491" s="1" t="s">
        <v>48</v>
      </c>
      <c r="J491">
        <v>938143</v>
      </c>
      <c r="K491">
        <v>97399003</v>
      </c>
      <c r="L491">
        <v>963.2</v>
      </c>
      <c r="M491">
        <v>962.5</v>
      </c>
      <c r="N491" s="6" t="str">
        <f t="shared" si="14"/>
        <v>2004M2106-32186-2</v>
      </c>
      <c r="O491">
        <f>_xlfn.XLOOKUP(N491,'Demo Split, 1999-2020'!$T$2:$T$498,'Demo Split, 1999-2020'!$J$2:$J$498,,0)</f>
        <v>21214</v>
      </c>
      <c r="P491" s="4">
        <f t="shared" si="15"/>
        <v>2.261275733017248E-2</v>
      </c>
    </row>
    <row r="492" spans="2:16" x14ac:dyDescent="0.35">
      <c r="B492">
        <v>2005</v>
      </c>
      <c r="C492">
        <v>2005</v>
      </c>
      <c r="D492" s="1" t="s">
        <v>51</v>
      </c>
      <c r="E492" s="1" t="s">
        <v>50</v>
      </c>
      <c r="F492" s="1" t="s">
        <v>155</v>
      </c>
      <c r="G492" s="1" t="s">
        <v>154</v>
      </c>
      <c r="H492" s="1" t="s">
        <v>49</v>
      </c>
      <c r="I492" s="1" t="s">
        <v>48</v>
      </c>
      <c r="J492">
        <v>954402</v>
      </c>
      <c r="K492">
        <v>97576500</v>
      </c>
      <c r="L492">
        <v>978.1</v>
      </c>
      <c r="M492">
        <v>961.5</v>
      </c>
      <c r="N492" s="6" t="str">
        <f t="shared" si="14"/>
        <v>2005M2106-32186-2</v>
      </c>
      <c r="O492">
        <f>_xlfn.XLOOKUP(N492,'Demo Split, 1999-2020'!$T$2:$T$498,'Demo Split, 1999-2020'!$J$2:$J$498,,0)</f>
        <v>21605</v>
      </c>
      <c r="P492" s="4">
        <f t="shared" si="15"/>
        <v>2.2637211573320257E-2</v>
      </c>
    </row>
    <row r="493" spans="2:16" x14ac:dyDescent="0.35">
      <c r="B493">
        <v>2006</v>
      </c>
      <c r="C493">
        <v>2006</v>
      </c>
      <c r="D493" s="1" t="s">
        <v>51</v>
      </c>
      <c r="E493" s="1" t="s">
        <v>50</v>
      </c>
      <c r="F493" s="1" t="s">
        <v>155</v>
      </c>
      <c r="G493" s="1" t="s">
        <v>154</v>
      </c>
      <c r="H493" s="1" t="s">
        <v>49</v>
      </c>
      <c r="I493" s="1" t="s">
        <v>48</v>
      </c>
      <c r="J493">
        <v>947966</v>
      </c>
      <c r="K493">
        <v>97789900</v>
      </c>
      <c r="L493">
        <v>969.4</v>
      </c>
      <c r="M493">
        <v>935.7</v>
      </c>
      <c r="N493" s="6" t="str">
        <f t="shared" si="14"/>
        <v>2006M2106-32186-2</v>
      </c>
      <c r="O493">
        <f>_xlfn.XLOOKUP(N493,'Demo Split, 1999-2020'!$T$2:$T$498,'Demo Split, 1999-2020'!$J$2:$J$498,,0)</f>
        <v>21952</v>
      </c>
      <c r="P493" s="4">
        <f t="shared" si="15"/>
        <v>2.3156948666935313E-2</v>
      </c>
    </row>
    <row r="494" spans="2:16" x14ac:dyDescent="0.35">
      <c r="B494">
        <v>2007</v>
      </c>
      <c r="C494">
        <v>2007</v>
      </c>
      <c r="D494" s="1" t="s">
        <v>51</v>
      </c>
      <c r="E494" s="1" t="s">
        <v>50</v>
      </c>
      <c r="F494" s="1" t="s">
        <v>155</v>
      </c>
      <c r="G494" s="1" t="s">
        <v>154</v>
      </c>
      <c r="H494" s="1" t="s">
        <v>49</v>
      </c>
      <c r="I494" s="1" t="s">
        <v>48</v>
      </c>
      <c r="J494">
        <v>948662</v>
      </c>
      <c r="K494">
        <v>97972271</v>
      </c>
      <c r="L494">
        <v>968.3</v>
      </c>
      <c r="M494">
        <v>918.4</v>
      </c>
      <c r="N494" s="6" t="str">
        <f t="shared" si="14"/>
        <v>2007M2106-32186-2</v>
      </c>
      <c r="O494">
        <f>_xlfn.XLOOKUP(N494,'Demo Split, 1999-2020'!$T$2:$T$498,'Demo Split, 1999-2020'!$J$2:$J$498,,0)</f>
        <v>22660</v>
      </c>
      <c r="P494" s="4">
        <f t="shared" si="15"/>
        <v>2.3886273509426962E-2</v>
      </c>
    </row>
    <row r="495" spans="2:16" x14ac:dyDescent="0.35">
      <c r="B495">
        <v>2008</v>
      </c>
      <c r="C495">
        <v>2008</v>
      </c>
      <c r="D495" s="1" t="s">
        <v>51</v>
      </c>
      <c r="E495" s="1" t="s">
        <v>50</v>
      </c>
      <c r="F495" s="1" t="s">
        <v>155</v>
      </c>
      <c r="G495" s="1" t="s">
        <v>154</v>
      </c>
      <c r="H495" s="1" t="s">
        <v>49</v>
      </c>
      <c r="I495" s="1" t="s">
        <v>48</v>
      </c>
      <c r="J495">
        <v>969288</v>
      </c>
      <c r="K495">
        <v>98157123</v>
      </c>
      <c r="L495">
        <v>987.5</v>
      </c>
      <c r="M495">
        <v>920.2</v>
      </c>
      <c r="N495" s="6" t="str">
        <f t="shared" si="14"/>
        <v>2008M2106-32186-2</v>
      </c>
      <c r="O495">
        <f>_xlfn.XLOOKUP(N495,'Demo Split, 1999-2020'!$T$2:$T$498,'Demo Split, 1999-2020'!$J$2:$J$498,,0)</f>
        <v>23835</v>
      </c>
      <c r="P495" s="4">
        <f t="shared" si="15"/>
        <v>2.4590214673038353E-2</v>
      </c>
    </row>
    <row r="496" spans="2:16" x14ac:dyDescent="0.35">
      <c r="B496">
        <v>2009</v>
      </c>
      <c r="C496">
        <v>2009</v>
      </c>
      <c r="D496" s="1" t="s">
        <v>51</v>
      </c>
      <c r="E496" s="1" t="s">
        <v>50</v>
      </c>
      <c r="F496" s="1" t="s">
        <v>155</v>
      </c>
      <c r="G496" s="1" t="s">
        <v>154</v>
      </c>
      <c r="H496" s="1" t="s">
        <v>49</v>
      </c>
      <c r="I496" s="1" t="s">
        <v>48</v>
      </c>
      <c r="J496">
        <v>959014</v>
      </c>
      <c r="K496">
        <v>98293067</v>
      </c>
      <c r="L496">
        <v>975.7</v>
      </c>
      <c r="M496">
        <v>893.7</v>
      </c>
      <c r="N496" s="6" t="str">
        <f t="shared" si="14"/>
        <v>2009M2106-32186-2</v>
      </c>
      <c r="O496">
        <f>_xlfn.XLOOKUP(N496,'Demo Split, 1999-2020'!$T$2:$T$498,'Demo Split, 1999-2020'!$J$2:$J$498,,0)</f>
        <v>24248</v>
      </c>
      <c r="P496" s="4">
        <f t="shared" si="15"/>
        <v>2.5284302418942788E-2</v>
      </c>
    </row>
    <row r="497" spans="2:16" x14ac:dyDescent="0.35">
      <c r="B497">
        <v>2010</v>
      </c>
      <c r="C497">
        <v>2010</v>
      </c>
      <c r="D497" s="1" t="s">
        <v>51</v>
      </c>
      <c r="E497" s="1" t="s">
        <v>50</v>
      </c>
      <c r="F497" s="1" t="s">
        <v>155</v>
      </c>
      <c r="G497" s="1" t="s">
        <v>154</v>
      </c>
      <c r="H497" s="1" t="s">
        <v>49</v>
      </c>
      <c r="I497" s="1" t="s">
        <v>48</v>
      </c>
      <c r="J497">
        <v>971604</v>
      </c>
      <c r="K497">
        <v>98386442</v>
      </c>
      <c r="L497">
        <v>987.5</v>
      </c>
      <c r="M497">
        <v>892.5</v>
      </c>
      <c r="N497" s="6" t="str">
        <f t="shared" si="14"/>
        <v>2010M2106-32186-2</v>
      </c>
      <c r="O497">
        <f>_xlfn.XLOOKUP(N497,'Demo Split, 1999-2020'!$T$2:$T$498,'Demo Split, 1999-2020'!$J$2:$J$498,,0)</f>
        <v>25238</v>
      </c>
      <c r="P497" s="4">
        <f t="shared" si="15"/>
        <v>2.597560322929918E-2</v>
      </c>
    </row>
    <row r="498" spans="2:16" x14ac:dyDescent="0.35">
      <c r="B498">
        <v>2011</v>
      </c>
      <c r="C498">
        <v>2011</v>
      </c>
      <c r="D498" s="1" t="s">
        <v>51</v>
      </c>
      <c r="E498" s="1" t="s">
        <v>50</v>
      </c>
      <c r="F498" s="1" t="s">
        <v>155</v>
      </c>
      <c r="G498" s="1" t="s">
        <v>154</v>
      </c>
      <c r="H498" s="1" t="s">
        <v>49</v>
      </c>
      <c r="I498" s="1" t="s">
        <v>48</v>
      </c>
      <c r="J498">
        <v>989835</v>
      </c>
      <c r="K498">
        <v>98579832</v>
      </c>
      <c r="L498">
        <v>1004.1</v>
      </c>
      <c r="M498">
        <v>887.2</v>
      </c>
      <c r="N498" s="6" t="str">
        <f t="shared" si="14"/>
        <v>2011M2106-32186-2</v>
      </c>
      <c r="O498">
        <f>_xlfn.XLOOKUP(N498,'Demo Split, 1999-2020'!$T$2:$T$498,'Demo Split, 1999-2020'!$J$2:$J$498,,0)</f>
        <v>25858</v>
      </c>
      <c r="P498" s="4">
        <f t="shared" si="15"/>
        <v>2.6123545843499168E-2</v>
      </c>
    </row>
    <row r="499" spans="2:16" x14ac:dyDescent="0.35">
      <c r="B499">
        <v>2012</v>
      </c>
      <c r="C499">
        <v>2012</v>
      </c>
      <c r="D499" s="1" t="s">
        <v>51</v>
      </c>
      <c r="E499" s="1" t="s">
        <v>50</v>
      </c>
      <c r="F499" s="1" t="s">
        <v>155</v>
      </c>
      <c r="G499" s="1" t="s">
        <v>154</v>
      </c>
      <c r="H499" s="1" t="s">
        <v>49</v>
      </c>
      <c r="I499" s="1" t="s">
        <v>48</v>
      </c>
      <c r="J499">
        <v>998832</v>
      </c>
      <c r="K499">
        <v>98773105</v>
      </c>
      <c r="L499">
        <v>1011.2</v>
      </c>
      <c r="M499">
        <v>876.2</v>
      </c>
      <c r="N499" s="6" t="str">
        <f t="shared" si="14"/>
        <v>2012M2106-32186-2</v>
      </c>
      <c r="O499">
        <f>_xlfn.XLOOKUP(N499,'Demo Split, 1999-2020'!$T$2:$T$498,'Demo Split, 1999-2020'!$J$2:$J$498,,0)</f>
        <v>26356</v>
      </c>
      <c r="P499" s="4">
        <f t="shared" si="15"/>
        <v>2.6386819805532861E-2</v>
      </c>
    </row>
    <row r="500" spans="2:16" x14ac:dyDescent="0.35">
      <c r="B500">
        <v>2013</v>
      </c>
      <c r="C500">
        <v>2013</v>
      </c>
      <c r="D500" s="1" t="s">
        <v>51</v>
      </c>
      <c r="E500" s="1" t="s">
        <v>50</v>
      </c>
      <c r="F500" s="1" t="s">
        <v>155</v>
      </c>
      <c r="G500" s="1" t="s">
        <v>154</v>
      </c>
      <c r="H500" s="1" t="s">
        <v>49</v>
      </c>
      <c r="I500" s="1" t="s">
        <v>48</v>
      </c>
      <c r="J500">
        <v>1021135</v>
      </c>
      <c r="K500">
        <v>98936925</v>
      </c>
      <c r="L500">
        <v>1032.0999999999999</v>
      </c>
      <c r="M500">
        <v>876.8</v>
      </c>
      <c r="N500" s="6" t="str">
        <f t="shared" si="14"/>
        <v>2013M2106-32186-2</v>
      </c>
      <c r="O500">
        <f>_xlfn.XLOOKUP(N500,'Demo Split, 1999-2020'!$T$2:$T$498,'Demo Split, 1999-2020'!$J$2:$J$498,,0)</f>
        <v>26621</v>
      </c>
      <c r="P500" s="4">
        <f t="shared" si="15"/>
        <v>2.6070010331640772E-2</v>
      </c>
    </row>
    <row r="501" spans="2:16" x14ac:dyDescent="0.35">
      <c r="B501">
        <v>2014</v>
      </c>
      <c r="C501">
        <v>2014</v>
      </c>
      <c r="D501" s="1" t="s">
        <v>51</v>
      </c>
      <c r="E501" s="1" t="s">
        <v>50</v>
      </c>
      <c r="F501" s="1" t="s">
        <v>155</v>
      </c>
      <c r="G501" s="1" t="s">
        <v>154</v>
      </c>
      <c r="H501" s="1" t="s">
        <v>49</v>
      </c>
      <c r="I501" s="1" t="s">
        <v>48</v>
      </c>
      <c r="J501">
        <v>1035345</v>
      </c>
      <c r="K501">
        <v>99042219</v>
      </c>
      <c r="L501">
        <v>1045.4000000000001</v>
      </c>
      <c r="M501">
        <v>872.3</v>
      </c>
      <c r="N501" s="6" t="str">
        <f t="shared" si="14"/>
        <v>2014M2106-32186-2</v>
      </c>
      <c r="O501">
        <f>_xlfn.XLOOKUP(N501,'Demo Split, 1999-2020'!$T$2:$T$498,'Demo Split, 1999-2020'!$J$2:$J$498,,0)</f>
        <v>27410</v>
      </c>
      <c r="P501" s="4">
        <f t="shared" si="15"/>
        <v>2.6474267031762359E-2</v>
      </c>
    </row>
    <row r="502" spans="2:16" x14ac:dyDescent="0.35">
      <c r="B502">
        <v>2015</v>
      </c>
      <c r="C502">
        <v>2015</v>
      </c>
      <c r="D502" s="1" t="s">
        <v>51</v>
      </c>
      <c r="E502" s="1" t="s">
        <v>50</v>
      </c>
      <c r="F502" s="1" t="s">
        <v>155</v>
      </c>
      <c r="G502" s="1" t="s">
        <v>154</v>
      </c>
      <c r="H502" s="1" t="s">
        <v>49</v>
      </c>
      <c r="I502" s="1" t="s">
        <v>48</v>
      </c>
      <c r="J502">
        <v>1063705</v>
      </c>
      <c r="K502">
        <v>99182385</v>
      </c>
      <c r="L502">
        <v>1072.5</v>
      </c>
      <c r="M502">
        <v>881.3</v>
      </c>
      <c r="N502" s="6" t="str">
        <f t="shared" si="14"/>
        <v>2015M2106-32186-2</v>
      </c>
      <c r="O502">
        <f>_xlfn.XLOOKUP(N502,'Demo Split, 1999-2020'!$T$2:$T$498,'Demo Split, 1999-2020'!$J$2:$J$498,,0)</f>
        <v>28045</v>
      </c>
      <c r="P502" s="4">
        <f t="shared" si="15"/>
        <v>2.6365392660559085E-2</v>
      </c>
    </row>
    <row r="503" spans="2:16" x14ac:dyDescent="0.35">
      <c r="B503">
        <v>2016</v>
      </c>
      <c r="C503">
        <v>2016</v>
      </c>
      <c r="D503" s="1" t="s">
        <v>51</v>
      </c>
      <c r="E503" s="1" t="s">
        <v>50</v>
      </c>
      <c r="F503" s="1" t="s">
        <v>155</v>
      </c>
      <c r="G503" s="1" t="s">
        <v>154</v>
      </c>
      <c r="H503" s="1" t="s">
        <v>49</v>
      </c>
      <c r="I503" s="1" t="s">
        <v>48</v>
      </c>
      <c r="J503">
        <v>1077362</v>
      </c>
      <c r="K503">
        <v>99244006</v>
      </c>
      <c r="L503">
        <v>1085.5999999999999</v>
      </c>
      <c r="M503">
        <v>879.5</v>
      </c>
      <c r="N503" s="6" t="str">
        <f t="shared" si="14"/>
        <v>2016M2106-32186-2</v>
      </c>
      <c r="O503">
        <f>_xlfn.XLOOKUP(N503,'Demo Split, 1999-2020'!$T$2:$T$498,'Demo Split, 1999-2020'!$J$2:$J$498,,0)</f>
        <v>28110</v>
      </c>
      <c r="P503" s="4">
        <f t="shared" si="15"/>
        <v>2.6091508703666919E-2</v>
      </c>
    </row>
    <row r="504" spans="2:16" x14ac:dyDescent="0.35">
      <c r="B504">
        <v>2017</v>
      </c>
      <c r="C504">
        <v>2017</v>
      </c>
      <c r="D504" s="1" t="s">
        <v>51</v>
      </c>
      <c r="E504" s="1" t="s">
        <v>50</v>
      </c>
      <c r="F504" s="1" t="s">
        <v>155</v>
      </c>
      <c r="G504" s="1" t="s">
        <v>154</v>
      </c>
      <c r="H504" s="1" t="s">
        <v>49</v>
      </c>
      <c r="I504" s="1" t="s">
        <v>48</v>
      </c>
      <c r="J504">
        <v>1102838</v>
      </c>
      <c r="K504">
        <v>99231457</v>
      </c>
      <c r="L504">
        <v>1111.4000000000001</v>
      </c>
      <c r="M504">
        <v>885.1</v>
      </c>
      <c r="N504" s="6" t="str">
        <f t="shared" si="14"/>
        <v>2017M2106-32186-2</v>
      </c>
      <c r="O504">
        <f>_xlfn.XLOOKUP(N504,'Demo Split, 1999-2020'!$T$2:$T$498,'Demo Split, 1999-2020'!$J$2:$J$498,,0)</f>
        <v>29708</v>
      </c>
      <c r="P504" s="4">
        <f t="shared" si="15"/>
        <v>2.6937773272230372E-2</v>
      </c>
    </row>
    <row r="505" spans="2:16" x14ac:dyDescent="0.35">
      <c r="B505">
        <v>2018</v>
      </c>
      <c r="C505">
        <v>2018</v>
      </c>
      <c r="D505" s="1" t="s">
        <v>51</v>
      </c>
      <c r="E505" s="1" t="s">
        <v>50</v>
      </c>
      <c r="F505" s="1" t="s">
        <v>155</v>
      </c>
      <c r="G505" s="1" t="s">
        <v>154</v>
      </c>
      <c r="H505" s="1" t="s">
        <v>49</v>
      </c>
      <c r="I505" s="1" t="s">
        <v>48</v>
      </c>
      <c r="J505">
        <v>1111840</v>
      </c>
      <c r="K505">
        <v>99148256</v>
      </c>
      <c r="L505">
        <v>1121.4000000000001</v>
      </c>
      <c r="M505">
        <v>874.3</v>
      </c>
      <c r="N505" s="6" t="str">
        <f t="shared" si="14"/>
        <v>2018M2106-32186-2</v>
      </c>
      <c r="O505">
        <f>_xlfn.XLOOKUP(N505,'Demo Split, 1999-2020'!$T$2:$T$498,'Demo Split, 1999-2020'!$J$2:$J$498,,0)</f>
        <v>30169</v>
      </c>
      <c r="P505" s="4">
        <f t="shared" si="15"/>
        <v>2.7134299899266082E-2</v>
      </c>
    </row>
    <row r="506" spans="2:16" x14ac:dyDescent="0.35">
      <c r="B506">
        <v>2019</v>
      </c>
      <c r="C506">
        <v>2019</v>
      </c>
      <c r="D506" s="1" t="s">
        <v>51</v>
      </c>
      <c r="E506" s="1" t="s">
        <v>50</v>
      </c>
      <c r="F506" s="1" t="s">
        <v>155</v>
      </c>
      <c r="G506" s="1" t="s">
        <v>154</v>
      </c>
      <c r="H506" s="1" t="s">
        <v>49</v>
      </c>
      <c r="I506" s="1" t="s">
        <v>48</v>
      </c>
      <c r="J506">
        <v>1118660</v>
      </c>
      <c r="K506">
        <v>99079071</v>
      </c>
      <c r="L506">
        <v>1129.0999999999999</v>
      </c>
      <c r="M506">
        <v>864.9</v>
      </c>
      <c r="N506" s="6" t="str">
        <f t="shared" si="14"/>
        <v>2019M2106-32186-2</v>
      </c>
      <c r="O506">
        <f>_xlfn.XLOOKUP(N506,'Demo Split, 1999-2020'!$T$2:$T$498,'Demo Split, 1999-2020'!$J$2:$J$498,,0)</f>
        <v>29566</v>
      </c>
      <c r="P506" s="4">
        <f t="shared" si="15"/>
        <v>2.6429835696279477E-2</v>
      </c>
    </row>
    <row r="507" spans="2:16" x14ac:dyDescent="0.35">
      <c r="B507">
        <v>2020</v>
      </c>
      <c r="C507">
        <v>2020</v>
      </c>
      <c r="D507" s="1" t="s">
        <v>51</v>
      </c>
      <c r="E507" s="1" t="s">
        <v>50</v>
      </c>
      <c r="F507" s="1" t="s">
        <v>155</v>
      </c>
      <c r="G507" s="1" t="s">
        <v>154</v>
      </c>
      <c r="H507" s="1" t="s">
        <v>49</v>
      </c>
      <c r="I507" s="1" t="s">
        <v>48</v>
      </c>
      <c r="J507">
        <v>1282214</v>
      </c>
      <c r="K507">
        <v>98866799</v>
      </c>
      <c r="L507">
        <v>1296.9000000000001</v>
      </c>
      <c r="M507">
        <v>980.5</v>
      </c>
      <c r="N507" s="6" t="str">
        <f t="shared" si="14"/>
        <v>2020M2106-32186-2</v>
      </c>
      <c r="O507">
        <f>_xlfn.XLOOKUP(N507,'Demo Split, 1999-2020'!$T$2:$T$498,'Demo Split, 1999-2020'!$J$2:$J$498,,0)</f>
        <v>28433</v>
      </c>
      <c r="P507" s="4">
        <f t="shared" si="15"/>
        <v>2.2174925558448123E-2</v>
      </c>
    </row>
    <row r="508" spans="2:16" x14ac:dyDescent="0.35">
      <c r="B508">
        <v>1999</v>
      </c>
      <c r="C508">
        <v>1999</v>
      </c>
      <c r="D508" s="1" t="s">
        <v>51</v>
      </c>
      <c r="E508" s="1" t="s">
        <v>50</v>
      </c>
      <c r="F508" s="1" t="s">
        <v>153</v>
      </c>
      <c r="G508" s="1" t="s">
        <v>152</v>
      </c>
      <c r="H508" s="1" t="s">
        <v>49</v>
      </c>
      <c r="I508" s="1" t="s">
        <v>48</v>
      </c>
      <c r="J508">
        <v>3636</v>
      </c>
      <c r="K508" t="s">
        <v>151</v>
      </c>
      <c r="L508" t="s">
        <v>151</v>
      </c>
      <c r="M508" t="s">
        <v>151</v>
      </c>
      <c r="N508" s="6" t="str">
        <f t="shared" si="14"/>
        <v>1999M2106-3NS</v>
      </c>
      <c r="O508">
        <f>_xlfn.XLOOKUP(N508,'Demo Split, 1999-2020'!$T$2:$T$498,'Demo Split, 1999-2020'!$J$2:$J$498,,0)</f>
        <v>91</v>
      </c>
      <c r="P508" s="4">
        <f t="shared" si="15"/>
        <v>2.5027502750275026E-2</v>
      </c>
    </row>
    <row r="509" spans="2:16" x14ac:dyDescent="0.35">
      <c r="B509">
        <v>2000</v>
      </c>
      <c r="C509">
        <v>2000</v>
      </c>
      <c r="D509" s="1" t="s">
        <v>51</v>
      </c>
      <c r="E509" s="1" t="s">
        <v>50</v>
      </c>
      <c r="F509" s="1" t="s">
        <v>153</v>
      </c>
      <c r="G509" s="1" t="s">
        <v>152</v>
      </c>
      <c r="H509" s="1" t="s">
        <v>49</v>
      </c>
      <c r="I509" s="1" t="s">
        <v>48</v>
      </c>
      <c r="J509">
        <v>3566</v>
      </c>
      <c r="K509" t="s">
        <v>151</v>
      </c>
      <c r="L509" t="s">
        <v>151</v>
      </c>
      <c r="M509" t="s">
        <v>151</v>
      </c>
      <c r="N509" s="6" t="str">
        <f t="shared" si="14"/>
        <v>2000M2106-3NS</v>
      </c>
      <c r="O509">
        <f>_xlfn.XLOOKUP(N509,'Demo Split, 1999-2020'!$T$2:$T$498,'Demo Split, 1999-2020'!$J$2:$J$498,,0)</f>
        <v>90</v>
      </c>
      <c r="P509" s="4">
        <f t="shared" si="15"/>
        <v>2.5238362310712283E-2</v>
      </c>
    </row>
    <row r="510" spans="2:16" x14ac:dyDescent="0.35">
      <c r="B510">
        <v>2001</v>
      </c>
      <c r="C510">
        <v>2001</v>
      </c>
      <c r="D510" s="1" t="s">
        <v>51</v>
      </c>
      <c r="E510" s="1" t="s">
        <v>50</v>
      </c>
      <c r="F510" s="1" t="s">
        <v>153</v>
      </c>
      <c r="G510" s="1" t="s">
        <v>152</v>
      </c>
      <c r="H510" s="1" t="s">
        <v>49</v>
      </c>
      <c r="I510" s="1" t="s">
        <v>48</v>
      </c>
      <c r="J510">
        <v>3278</v>
      </c>
      <c r="K510" t="s">
        <v>151</v>
      </c>
      <c r="L510" t="s">
        <v>151</v>
      </c>
      <c r="M510" t="s">
        <v>151</v>
      </c>
      <c r="N510" s="6" t="str">
        <f t="shared" si="14"/>
        <v>2001M2106-3NS</v>
      </c>
      <c r="O510">
        <f>_xlfn.XLOOKUP(N510,'Demo Split, 1999-2020'!$T$2:$T$498,'Demo Split, 1999-2020'!$J$2:$J$498,,0)</f>
        <v>84</v>
      </c>
      <c r="P510" s="4">
        <f t="shared" si="15"/>
        <v>2.5625381330079317E-2</v>
      </c>
    </row>
    <row r="511" spans="2:16" x14ac:dyDescent="0.35">
      <c r="B511">
        <v>2002</v>
      </c>
      <c r="C511">
        <v>2002</v>
      </c>
      <c r="D511" s="1" t="s">
        <v>51</v>
      </c>
      <c r="E511" s="1" t="s">
        <v>50</v>
      </c>
      <c r="F511" s="1" t="s">
        <v>153</v>
      </c>
      <c r="G511" s="1" t="s">
        <v>152</v>
      </c>
      <c r="H511" s="1" t="s">
        <v>49</v>
      </c>
      <c r="I511" s="1" t="s">
        <v>48</v>
      </c>
      <c r="J511">
        <v>3344</v>
      </c>
      <c r="K511" t="s">
        <v>151</v>
      </c>
      <c r="L511" t="s">
        <v>151</v>
      </c>
      <c r="M511" t="s">
        <v>151</v>
      </c>
      <c r="N511" s="6" t="str">
        <f t="shared" si="14"/>
        <v>2002M2106-3NS</v>
      </c>
      <c r="O511">
        <f>_xlfn.XLOOKUP(N511,'Demo Split, 1999-2020'!$T$2:$T$498,'Demo Split, 1999-2020'!$J$2:$J$498,,0)</f>
        <v>114</v>
      </c>
      <c r="P511" s="4">
        <f t="shared" si="15"/>
        <v>3.4090909090909088E-2</v>
      </c>
    </row>
    <row r="512" spans="2:16" x14ac:dyDescent="0.35">
      <c r="B512">
        <v>2003</v>
      </c>
      <c r="C512">
        <v>2003</v>
      </c>
      <c r="D512" s="1" t="s">
        <v>51</v>
      </c>
      <c r="E512" s="1" t="s">
        <v>50</v>
      </c>
      <c r="F512" s="1" t="s">
        <v>153</v>
      </c>
      <c r="G512" s="1" t="s">
        <v>152</v>
      </c>
      <c r="H512" s="1" t="s">
        <v>49</v>
      </c>
      <c r="I512" s="1" t="s">
        <v>48</v>
      </c>
      <c r="J512">
        <v>2896</v>
      </c>
      <c r="K512" t="s">
        <v>151</v>
      </c>
      <c r="L512" t="s">
        <v>151</v>
      </c>
      <c r="M512" t="s">
        <v>151</v>
      </c>
      <c r="N512" s="6" t="str">
        <f t="shared" si="14"/>
        <v>2003M2106-3NS</v>
      </c>
      <c r="O512">
        <f>_xlfn.XLOOKUP(N512,'Demo Split, 1999-2020'!$T$2:$T$498,'Demo Split, 1999-2020'!$J$2:$J$498,,0)</f>
        <v>72</v>
      </c>
      <c r="P512" s="4">
        <f t="shared" si="15"/>
        <v>2.4861878453038673E-2</v>
      </c>
    </row>
    <row r="513" spans="2:16" x14ac:dyDescent="0.35">
      <c r="B513">
        <v>2004</v>
      </c>
      <c r="C513">
        <v>2004</v>
      </c>
      <c r="D513" s="1" t="s">
        <v>51</v>
      </c>
      <c r="E513" s="1" t="s">
        <v>50</v>
      </c>
      <c r="F513" s="1" t="s">
        <v>153</v>
      </c>
      <c r="G513" s="1" t="s">
        <v>152</v>
      </c>
      <c r="H513" s="1" t="s">
        <v>49</v>
      </c>
      <c r="I513" s="1" t="s">
        <v>48</v>
      </c>
      <c r="J513">
        <v>2331</v>
      </c>
      <c r="K513" t="s">
        <v>151</v>
      </c>
      <c r="L513" t="s">
        <v>151</v>
      </c>
      <c r="M513" t="s">
        <v>151</v>
      </c>
      <c r="N513" s="6" t="str">
        <f t="shared" si="14"/>
        <v>2004M2106-3NS</v>
      </c>
      <c r="O513">
        <f>_xlfn.XLOOKUP(N513,'Demo Split, 1999-2020'!$T$2:$T$498,'Demo Split, 1999-2020'!$J$2:$J$498,,0)</f>
        <v>77</v>
      </c>
      <c r="P513" s="4">
        <f t="shared" si="15"/>
        <v>3.3033033033033031E-2</v>
      </c>
    </row>
    <row r="514" spans="2:16" x14ac:dyDescent="0.35">
      <c r="B514">
        <v>2005</v>
      </c>
      <c r="C514">
        <v>2005</v>
      </c>
      <c r="D514" s="1" t="s">
        <v>51</v>
      </c>
      <c r="E514" s="1" t="s">
        <v>50</v>
      </c>
      <c r="F514" s="1" t="s">
        <v>153</v>
      </c>
      <c r="G514" s="1" t="s">
        <v>152</v>
      </c>
      <c r="H514" s="1" t="s">
        <v>49</v>
      </c>
      <c r="I514" s="1" t="s">
        <v>48</v>
      </c>
      <c r="J514">
        <v>2028</v>
      </c>
      <c r="K514" t="s">
        <v>151</v>
      </c>
      <c r="L514" t="s">
        <v>151</v>
      </c>
      <c r="M514" t="s">
        <v>151</v>
      </c>
      <c r="N514" s="6" t="str">
        <f t="shared" si="14"/>
        <v>2005M2106-3NS</v>
      </c>
      <c r="O514">
        <f>_xlfn.XLOOKUP(N514,'Demo Split, 1999-2020'!$T$2:$T$498,'Demo Split, 1999-2020'!$J$2:$J$498,,0)</f>
        <v>77</v>
      </c>
      <c r="P514" s="4">
        <f t="shared" si="15"/>
        <v>3.796844181459566E-2</v>
      </c>
    </row>
    <row r="515" spans="2:16" x14ac:dyDescent="0.35">
      <c r="B515">
        <v>2006</v>
      </c>
      <c r="C515">
        <v>2006</v>
      </c>
      <c r="D515" s="1" t="s">
        <v>51</v>
      </c>
      <c r="E515" s="1" t="s">
        <v>50</v>
      </c>
      <c r="F515" s="1" t="s">
        <v>153</v>
      </c>
      <c r="G515" s="1" t="s">
        <v>152</v>
      </c>
      <c r="H515" s="1" t="s">
        <v>49</v>
      </c>
      <c r="I515" s="1" t="s">
        <v>48</v>
      </c>
      <c r="J515">
        <v>2027</v>
      </c>
      <c r="K515" t="s">
        <v>151</v>
      </c>
      <c r="L515" t="s">
        <v>151</v>
      </c>
      <c r="M515" t="s">
        <v>151</v>
      </c>
      <c r="N515" s="6" t="str">
        <f t="shared" ref="N515:N529" si="16">C515&amp;E515&amp;I515&amp;G515</f>
        <v>2006M2106-3NS</v>
      </c>
      <c r="O515">
        <f>_xlfn.XLOOKUP(N515,'Demo Split, 1999-2020'!$T$2:$T$498,'Demo Split, 1999-2020'!$J$2:$J$498,,0)</f>
        <v>56</v>
      </c>
      <c r="P515" s="4">
        <f t="shared" ref="P515:P529" si="17">O515/J515</f>
        <v>2.7627035027133696E-2</v>
      </c>
    </row>
    <row r="516" spans="2:16" x14ac:dyDescent="0.35">
      <c r="B516">
        <v>2007</v>
      </c>
      <c r="C516">
        <v>2007</v>
      </c>
      <c r="D516" s="1" t="s">
        <v>51</v>
      </c>
      <c r="E516" s="1" t="s">
        <v>50</v>
      </c>
      <c r="F516" s="1" t="s">
        <v>153</v>
      </c>
      <c r="G516" s="1" t="s">
        <v>152</v>
      </c>
      <c r="H516" s="1" t="s">
        <v>49</v>
      </c>
      <c r="I516" s="1" t="s">
        <v>48</v>
      </c>
      <c r="J516">
        <v>1542</v>
      </c>
      <c r="K516" t="s">
        <v>151</v>
      </c>
      <c r="L516" t="s">
        <v>151</v>
      </c>
      <c r="M516" t="s">
        <v>151</v>
      </c>
      <c r="N516" s="6" t="str">
        <f t="shared" si="16"/>
        <v>2007M2106-3NS</v>
      </c>
      <c r="O516">
        <f>_xlfn.XLOOKUP(N516,'Demo Split, 1999-2020'!$T$2:$T$498,'Demo Split, 1999-2020'!$J$2:$J$498,,0)</f>
        <v>45</v>
      </c>
      <c r="P516" s="4">
        <f t="shared" si="17"/>
        <v>2.9182879377431907E-2</v>
      </c>
    </row>
    <row r="517" spans="2:16" x14ac:dyDescent="0.35">
      <c r="B517">
        <v>2008</v>
      </c>
      <c r="C517">
        <v>2008</v>
      </c>
      <c r="D517" s="1" t="s">
        <v>51</v>
      </c>
      <c r="E517" s="1" t="s">
        <v>50</v>
      </c>
      <c r="F517" s="1" t="s">
        <v>153</v>
      </c>
      <c r="G517" s="1" t="s">
        <v>152</v>
      </c>
      <c r="H517" s="1" t="s">
        <v>49</v>
      </c>
      <c r="I517" s="1" t="s">
        <v>48</v>
      </c>
      <c r="J517">
        <v>2038</v>
      </c>
      <c r="K517" t="s">
        <v>151</v>
      </c>
      <c r="L517" t="s">
        <v>151</v>
      </c>
      <c r="M517" t="s">
        <v>151</v>
      </c>
      <c r="N517" s="6" t="str">
        <f t="shared" si="16"/>
        <v>2008M2106-3NS</v>
      </c>
      <c r="O517">
        <f>_xlfn.XLOOKUP(N517,'Demo Split, 1999-2020'!$T$2:$T$498,'Demo Split, 1999-2020'!$J$2:$J$498,,0)</f>
        <v>68</v>
      </c>
      <c r="P517" s="4">
        <f t="shared" si="17"/>
        <v>3.3366045142296366E-2</v>
      </c>
    </row>
    <row r="518" spans="2:16" x14ac:dyDescent="0.35">
      <c r="B518">
        <v>2009</v>
      </c>
      <c r="C518">
        <v>2009</v>
      </c>
      <c r="D518" s="1" t="s">
        <v>51</v>
      </c>
      <c r="E518" s="1" t="s">
        <v>50</v>
      </c>
      <c r="F518" s="1" t="s">
        <v>153</v>
      </c>
      <c r="G518" s="1" t="s">
        <v>152</v>
      </c>
      <c r="H518" s="1" t="s">
        <v>49</v>
      </c>
      <c r="I518" s="1" t="s">
        <v>48</v>
      </c>
      <c r="J518">
        <v>2317</v>
      </c>
      <c r="K518" t="s">
        <v>151</v>
      </c>
      <c r="L518" t="s">
        <v>151</v>
      </c>
      <c r="M518" t="s">
        <v>151</v>
      </c>
      <c r="N518" s="6" t="str">
        <f t="shared" si="16"/>
        <v>2009M2106-3NS</v>
      </c>
      <c r="O518">
        <f>_xlfn.XLOOKUP(N518,'Demo Split, 1999-2020'!$T$2:$T$498,'Demo Split, 1999-2020'!$J$2:$J$498,,0)</f>
        <v>104</v>
      </c>
      <c r="P518" s="4">
        <f t="shared" si="17"/>
        <v>4.4885627967198964E-2</v>
      </c>
    </row>
    <row r="519" spans="2:16" x14ac:dyDescent="0.35">
      <c r="B519">
        <v>2010</v>
      </c>
      <c r="C519">
        <v>2010</v>
      </c>
      <c r="D519" s="1" t="s">
        <v>51</v>
      </c>
      <c r="E519" s="1" t="s">
        <v>50</v>
      </c>
      <c r="F519" s="1" t="s">
        <v>153</v>
      </c>
      <c r="G519" s="1" t="s">
        <v>152</v>
      </c>
      <c r="H519" s="1" t="s">
        <v>49</v>
      </c>
      <c r="I519" s="1" t="s">
        <v>48</v>
      </c>
      <c r="J519">
        <v>2437</v>
      </c>
      <c r="K519" t="s">
        <v>151</v>
      </c>
      <c r="L519" t="s">
        <v>151</v>
      </c>
      <c r="M519" t="s">
        <v>151</v>
      </c>
      <c r="N519" s="6" t="str">
        <f t="shared" si="16"/>
        <v>2010M2106-3NS</v>
      </c>
      <c r="O519">
        <f>_xlfn.XLOOKUP(N519,'Demo Split, 1999-2020'!$T$2:$T$498,'Demo Split, 1999-2020'!$J$2:$J$498,,0)</f>
        <v>95</v>
      </c>
      <c r="P519" s="4">
        <f t="shared" si="17"/>
        <v>3.8982355354944605E-2</v>
      </c>
    </row>
    <row r="520" spans="2:16" x14ac:dyDescent="0.35">
      <c r="B520">
        <v>2011</v>
      </c>
      <c r="C520">
        <v>2011</v>
      </c>
      <c r="D520" s="1" t="s">
        <v>51</v>
      </c>
      <c r="E520" s="1" t="s">
        <v>50</v>
      </c>
      <c r="F520" s="1" t="s">
        <v>153</v>
      </c>
      <c r="G520" s="1" t="s">
        <v>152</v>
      </c>
      <c r="H520" s="1" t="s">
        <v>49</v>
      </c>
      <c r="I520" s="1" t="s">
        <v>48</v>
      </c>
      <c r="J520">
        <v>2248</v>
      </c>
      <c r="K520" t="s">
        <v>151</v>
      </c>
      <c r="L520" t="s">
        <v>151</v>
      </c>
      <c r="M520" t="s">
        <v>151</v>
      </c>
      <c r="N520" s="6" t="str">
        <f t="shared" si="16"/>
        <v>2011M2106-3NS</v>
      </c>
      <c r="O520">
        <f>_xlfn.XLOOKUP(N520,'Demo Split, 1999-2020'!$T$2:$T$498,'Demo Split, 1999-2020'!$J$2:$J$498,,0)</f>
        <v>93</v>
      </c>
      <c r="P520" s="4">
        <f t="shared" si="17"/>
        <v>4.1370106761565835E-2</v>
      </c>
    </row>
    <row r="521" spans="2:16" x14ac:dyDescent="0.35">
      <c r="B521">
        <v>2012</v>
      </c>
      <c r="C521">
        <v>2012</v>
      </c>
      <c r="D521" s="1" t="s">
        <v>51</v>
      </c>
      <c r="E521" s="1" t="s">
        <v>50</v>
      </c>
      <c r="F521" s="1" t="s">
        <v>153</v>
      </c>
      <c r="G521" s="1" t="s">
        <v>152</v>
      </c>
      <c r="H521" s="1" t="s">
        <v>49</v>
      </c>
      <c r="I521" s="1" t="s">
        <v>48</v>
      </c>
      <c r="J521">
        <v>3336</v>
      </c>
      <c r="K521" t="s">
        <v>151</v>
      </c>
      <c r="L521" t="s">
        <v>151</v>
      </c>
      <c r="M521" t="s">
        <v>151</v>
      </c>
      <c r="N521" s="6" t="str">
        <f t="shared" si="16"/>
        <v>2012M2106-3NS</v>
      </c>
      <c r="O521">
        <f>_xlfn.XLOOKUP(N521,'Demo Split, 1999-2020'!$T$2:$T$498,'Demo Split, 1999-2020'!$J$2:$J$498,,0)</f>
        <v>110</v>
      </c>
      <c r="P521" s="4">
        <f t="shared" si="17"/>
        <v>3.2973621103117509E-2</v>
      </c>
    </row>
    <row r="522" spans="2:16" x14ac:dyDescent="0.35">
      <c r="B522">
        <v>2013</v>
      </c>
      <c r="C522">
        <v>2013</v>
      </c>
      <c r="D522" s="1" t="s">
        <v>51</v>
      </c>
      <c r="E522" s="1" t="s">
        <v>50</v>
      </c>
      <c r="F522" s="1" t="s">
        <v>153</v>
      </c>
      <c r="G522" s="1" t="s">
        <v>152</v>
      </c>
      <c r="H522" s="1" t="s">
        <v>49</v>
      </c>
      <c r="I522" s="1" t="s">
        <v>48</v>
      </c>
      <c r="J522">
        <v>3108</v>
      </c>
      <c r="K522" t="s">
        <v>151</v>
      </c>
      <c r="L522" t="s">
        <v>151</v>
      </c>
      <c r="M522" t="s">
        <v>151</v>
      </c>
      <c r="N522" s="6" t="str">
        <f t="shared" si="16"/>
        <v>2013M2106-3NS</v>
      </c>
      <c r="O522">
        <f>_xlfn.XLOOKUP(N522,'Demo Split, 1999-2020'!$T$2:$T$498,'Demo Split, 1999-2020'!$J$2:$J$498,,0)</f>
        <v>118</v>
      </c>
      <c r="P522" s="4">
        <f t="shared" si="17"/>
        <v>3.7966537966537969E-2</v>
      </c>
    </row>
    <row r="523" spans="2:16" x14ac:dyDescent="0.35">
      <c r="B523">
        <v>2014</v>
      </c>
      <c r="C523">
        <v>2014</v>
      </c>
      <c r="D523" s="1" t="s">
        <v>51</v>
      </c>
      <c r="E523" s="1" t="s">
        <v>50</v>
      </c>
      <c r="F523" s="1" t="s">
        <v>153</v>
      </c>
      <c r="G523" s="1" t="s">
        <v>152</v>
      </c>
      <c r="H523" s="1" t="s">
        <v>49</v>
      </c>
      <c r="I523" s="1" t="s">
        <v>48</v>
      </c>
      <c r="J523">
        <v>3905</v>
      </c>
      <c r="K523" t="s">
        <v>151</v>
      </c>
      <c r="L523" t="s">
        <v>151</v>
      </c>
      <c r="M523" t="s">
        <v>151</v>
      </c>
      <c r="N523" s="6" t="str">
        <f t="shared" si="16"/>
        <v>2014M2106-3NS</v>
      </c>
      <c r="O523">
        <f>_xlfn.XLOOKUP(N523,'Demo Split, 1999-2020'!$T$2:$T$498,'Demo Split, 1999-2020'!$J$2:$J$498,,0)</f>
        <v>116</v>
      </c>
      <c r="P523" s="4">
        <f t="shared" si="17"/>
        <v>2.970550576184379E-2</v>
      </c>
    </row>
    <row r="524" spans="2:16" x14ac:dyDescent="0.35">
      <c r="B524">
        <v>2015</v>
      </c>
      <c r="C524">
        <v>2015</v>
      </c>
      <c r="D524" s="1" t="s">
        <v>51</v>
      </c>
      <c r="E524" s="1" t="s">
        <v>50</v>
      </c>
      <c r="F524" s="1" t="s">
        <v>153</v>
      </c>
      <c r="G524" s="1" t="s">
        <v>152</v>
      </c>
      <c r="H524" s="1" t="s">
        <v>49</v>
      </c>
      <c r="I524" s="1" t="s">
        <v>48</v>
      </c>
      <c r="J524">
        <v>5009</v>
      </c>
      <c r="K524" t="s">
        <v>151</v>
      </c>
      <c r="L524" t="s">
        <v>151</v>
      </c>
      <c r="M524" t="s">
        <v>151</v>
      </c>
      <c r="N524" s="6" t="str">
        <f t="shared" si="16"/>
        <v>2015M2106-3NS</v>
      </c>
      <c r="O524">
        <f>_xlfn.XLOOKUP(N524,'Demo Split, 1999-2020'!$T$2:$T$498,'Demo Split, 1999-2020'!$J$2:$J$498,,0)</f>
        <v>135</v>
      </c>
      <c r="P524" s="4">
        <f t="shared" si="17"/>
        <v>2.6951487322818928E-2</v>
      </c>
    </row>
    <row r="525" spans="2:16" x14ac:dyDescent="0.35">
      <c r="B525">
        <v>2016</v>
      </c>
      <c r="C525">
        <v>2016</v>
      </c>
      <c r="D525" s="1" t="s">
        <v>51</v>
      </c>
      <c r="E525" s="1" t="s">
        <v>50</v>
      </c>
      <c r="F525" s="1" t="s">
        <v>153</v>
      </c>
      <c r="G525" s="1" t="s">
        <v>152</v>
      </c>
      <c r="H525" s="1" t="s">
        <v>49</v>
      </c>
      <c r="I525" s="1" t="s">
        <v>48</v>
      </c>
      <c r="J525">
        <v>4071</v>
      </c>
      <c r="K525" t="s">
        <v>151</v>
      </c>
      <c r="L525" t="s">
        <v>151</v>
      </c>
      <c r="M525" t="s">
        <v>151</v>
      </c>
      <c r="N525" s="6" t="str">
        <f t="shared" si="16"/>
        <v>2016M2106-3NS</v>
      </c>
      <c r="O525">
        <f>_xlfn.XLOOKUP(N525,'Demo Split, 1999-2020'!$T$2:$T$498,'Demo Split, 1999-2020'!$J$2:$J$498,,0)</f>
        <v>101</v>
      </c>
      <c r="P525" s="4">
        <f t="shared" si="17"/>
        <v>2.4809629083763204E-2</v>
      </c>
    </row>
    <row r="526" spans="2:16" x14ac:dyDescent="0.35">
      <c r="B526">
        <v>2017</v>
      </c>
      <c r="C526">
        <v>2017</v>
      </c>
      <c r="D526" s="1" t="s">
        <v>51</v>
      </c>
      <c r="E526" s="1" t="s">
        <v>50</v>
      </c>
      <c r="F526" s="1" t="s">
        <v>153</v>
      </c>
      <c r="G526" s="1" t="s">
        <v>152</v>
      </c>
      <c r="H526" s="1" t="s">
        <v>49</v>
      </c>
      <c r="I526" s="1" t="s">
        <v>48</v>
      </c>
      <c r="J526">
        <v>4139</v>
      </c>
      <c r="K526" t="s">
        <v>151</v>
      </c>
      <c r="L526" t="s">
        <v>151</v>
      </c>
      <c r="M526" t="s">
        <v>151</v>
      </c>
      <c r="N526" s="6" t="str">
        <f t="shared" si="16"/>
        <v>2017M2106-3NS</v>
      </c>
      <c r="O526">
        <f>_xlfn.XLOOKUP(N526,'Demo Split, 1999-2020'!$T$2:$T$498,'Demo Split, 1999-2020'!$J$2:$J$498,,0)</f>
        <v>118</v>
      </c>
      <c r="P526" s="4">
        <f t="shared" si="17"/>
        <v>2.850930176371104E-2</v>
      </c>
    </row>
    <row r="527" spans="2:16" x14ac:dyDescent="0.35">
      <c r="B527">
        <v>2018</v>
      </c>
      <c r="C527">
        <v>2018</v>
      </c>
      <c r="D527" s="1" t="s">
        <v>51</v>
      </c>
      <c r="E527" s="1" t="s">
        <v>50</v>
      </c>
      <c r="F527" s="1" t="s">
        <v>153</v>
      </c>
      <c r="G527" s="1" t="s">
        <v>152</v>
      </c>
      <c r="H527" s="1" t="s">
        <v>49</v>
      </c>
      <c r="I527" s="1" t="s">
        <v>48</v>
      </c>
      <c r="J527">
        <v>3783</v>
      </c>
      <c r="K527" t="s">
        <v>151</v>
      </c>
      <c r="L527" t="s">
        <v>151</v>
      </c>
      <c r="M527" t="s">
        <v>151</v>
      </c>
      <c r="N527" s="6" t="str">
        <f t="shared" si="16"/>
        <v>2018M2106-3NS</v>
      </c>
      <c r="O527">
        <f>_xlfn.XLOOKUP(N527,'Demo Split, 1999-2020'!$T$2:$T$498,'Demo Split, 1999-2020'!$J$2:$J$498,,0)</f>
        <v>96</v>
      </c>
      <c r="P527" s="4">
        <f t="shared" si="17"/>
        <v>2.5376685170499604E-2</v>
      </c>
    </row>
    <row r="528" spans="2:16" x14ac:dyDescent="0.35">
      <c r="B528">
        <v>2019</v>
      </c>
      <c r="C528">
        <v>2019</v>
      </c>
      <c r="D528" s="1" t="s">
        <v>51</v>
      </c>
      <c r="E528" s="1" t="s">
        <v>50</v>
      </c>
      <c r="F528" s="1" t="s">
        <v>153</v>
      </c>
      <c r="G528" s="1" t="s">
        <v>152</v>
      </c>
      <c r="H528" s="1" t="s">
        <v>49</v>
      </c>
      <c r="I528" s="1" t="s">
        <v>48</v>
      </c>
      <c r="J528">
        <v>3282</v>
      </c>
      <c r="K528" t="s">
        <v>151</v>
      </c>
      <c r="L528" t="s">
        <v>151</v>
      </c>
      <c r="M528" t="s">
        <v>151</v>
      </c>
      <c r="N528" s="6" t="str">
        <f t="shared" si="16"/>
        <v>2019M2106-3NS</v>
      </c>
      <c r="O528">
        <f>_xlfn.XLOOKUP(N528,'Demo Split, 1999-2020'!$T$2:$T$498,'Demo Split, 1999-2020'!$J$2:$J$498,,0)</f>
        <v>99</v>
      </c>
      <c r="P528" s="4">
        <f t="shared" si="17"/>
        <v>3.0164533820840951E-2</v>
      </c>
    </row>
    <row r="529" spans="1:16" x14ac:dyDescent="0.35">
      <c r="B529">
        <v>2020</v>
      </c>
      <c r="C529">
        <v>2020</v>
      </c>
      <c r="D529" s="1" t="s">
        <v>51</v>
      </c>
      <c r="E529" s="1" t="s">
        <v>50</v>
      </c>
      <c r="F529" s="1" t="s">
        <v>153</v>
      </c>
      <c r="G529" s="1" t="s">
        <v>152</v>
      </c>
      <c r="H529" s="1" t="s">
        <v>49</v>
      </c>
      <c r="I529" s="1" t="s">
        <v>48</v>
      </c>
      <c r="J529">
        <v>3991</v>
      </c>
      <c r="K529" t="s">
        <v>151</v>
      </c>
      <c r="L529" t="s">
        <v>151</v>
      </c>
      <c r="M529" t="s">
        <v>151</v>
      </c>
      <c r="N529" s="6" t="str">
        <f t="shared" si="16"/>
        <v>2020M2106-3NS</v>
      </c>
      <c r="O529">
        <f>_xlfn.XLOOKUP(N529,'Demo Split, 1999-2020'!$T$2:$T$498,'Demo Split, 1999-2020'!$J$2:$J$498,,0)</f>
        <v>75</v>
      </c>
      <c r="P529" s="4">
        <f t="shared" si="17"/>
        <v>1.8792282635930843E-2</v>
      </c>
    </row>
    <row r="530" spans="1:16" x14ac:dyDescent="0.35">
      <c r="A530" s="1" t="s">
        <v>14</v>
      </c>
      <c r="O530" t="e">
        <f>_xlfn.XLOOKUP(N530,'Demo Split, 1999-2020'!$T$2:$T$498,'Demo Split, 1999-2020'!$J$2:$J$498,,0)</f>
        <v>#N/A</v>
      </c>
    </row>
    <row r="531" spans="1:16" x14ac:dyDescent="0.35">
      <c r="A531" s="1" t="s">
        <v>128</v>
      </c>
      <c r="O531" t="e">
        <f>_xlfn.XLOOKUP(N531,'Demo Split, 1999-2020'!$T$2:$T$498,'Demo Split, 1999-2020'!$J$2:$J$498,,0)</f>
        <v>#N/A</v>
      </c>
    </row>
    <row r="532" spans="1:16" x14ac:dyDescent="0.35">
      <c r="A532" s="1" t="s">
        <v>16</v>
      </c>
      <c r="O532" t="e">
        <f>_xlfn.XLOOKUP(N532,'Demo Split, 1999-2020'!$T$2:$T$498,'Demo Split, 1999-2020'!$J$2:$J$498,,0)</f>
        <v>#N/A</v>
      </c>
    </row>
    <row r="533" spans="1:16" x14ac:dyDescent="0.35">
      <c r="A533" s="1" t="s">
        <v>188</v>
      </c>
      <c r="O533" t="e">
        <f>_xlfn.XLOOKUP(N533,'Demo Split, 1999-2020'!$T$2:$T$498,'Demo Split, 1999-2020'!$J$2:$J$498,,0)</f>
        <v>#N/A</v>
      </c>
    </row>
    <row r="534" spans="1:16" x14ac:dyDescent="0.35">
      <c r="A534" s="1" t="s">
        <v>46</v>
      </c>
      <c r="O534" t="e">
        <f>_xlfn.XLOOKUP(N534,'Demo Split, 1999-2020'!$T$2:$T$498,'Demo Split, 1999-2020'!$J$2:$J$498,,0)</f>
        <v>#N/A</v>
      </c>
    </row>
    <row r="535" spans="1:16" x14ac:dyDescent="0.35">
      <c r="A535" s="1" t="s">
        <v>20</v>
      </c>
      <c r="O535" t="e">
        <f>_xlfn.XLOOKUP(N535,'Demo Split, 1999-2020'!$T$2:$T$498,'Demo Split, 1999-2020'!$J$2:$J$498,,0)</f>
        <v>#N/A</v>
      </c>
    </row>
    <row r="536" spans="1:16" x14ac:dyDescent="0.35">
      <c r="A536" s="1" t="s">
        <v>21</v>
      </c>
      <c r="O536" t="e">
        <f>_xlfn.XLOOKUP(N536,'Demo Split, 1999-2020'!$T$2:$T$498,'Demo Split, 1999-2020'!$J$2:$J$498,,0)</f>
        <v>#N/A</v>
      </c>
    </row>
    <row r="537" spans="1:16" x14ac:dyDescent="0.35">
      <c r="A537" s="1" t="s">
        <v>22</v>
      </c>
      <c r="O537" t="e">
        <f>_xlfn.XLOOKUP(N537,'Demo Split, 1999-2020'!$T$2:$T$498,'Demo Split, 1999-2020'!$J$2:$J$498,,0)</f>
        <v>#N/A</v>
      </c>
    </row>
    <row r="538" spans="1:16" x14ac:dyDescent="0.35">
      <c r="A538" s="1" t="s">
        <v>23</v>
      </c>
      <c r="O538" t="e">
        <f>_xlfn.XLOOKUP(N538,'Demo Split, 1999-2020'!$T$2:$T$498,'Demo Split, 1999-2020'!$J$2:$J$498,,0)</f>
        <v>#N/A</v>
      </c>
    </row>
    <row r="539" spans="1:16" x14ac:dyDescent="0.35">
      <c r="A539" s="1" t="s">
        <v>126</v>
      </c>
      <c r="O539" t="e">
        <f>_xlfn.XLOOKUP(N539,'Demo Split, 1999-2020'!$T$2:$T$498,'Demo Split, 1999-2020'!$J$2:$J$498,,0)</f>
        <v>#N/A</v>
      </c>
    </row>
    <row r="540" spans="1:16" x14ac:dyDescent="0.35">
      <c r="A540" s="1" t="s">
        <v>14</v>
      </c>
      <c r="O540" t="e">
        <f>_xlfn.XLOOKUP(N540,'Demo Split, 1999-2020'!$T$2:$T$498,'Demo Split, 1999-2020'!$J$2:$J$498,,0)</f>
        <v>#N/A</v>
      </c>
    </row>
    <row r="541" spans="1:16" x14ac:dyDescent="0.35">
      <c r="A541" s="1" t="s">
        <v>125</v>
      </c>
      <c r="O541" t="e">
        <f>_xlfn.XLOOKUP(N541,'Demo Split, 1999-2020'!$T$2:$T$498,'Demo Split, 1999-2020'!$J$2:$J$498,,0)</f>
        <v>#N/A</v>
      </c>
    </row>
    <row r="542" spans="1:16" x14ac:dyDescent="0.35">
      <c r="A542" s="1" t="s">
        <v>14</v>
      </c>
      <c r="O542" t="e">
        <f>_xlfn.XLOOKUP(N542,'Demo Split, 1999-2020'!$T$2:$T$498,'Demo Split, 1999-2020'!$J$2:$J$498,,0)</f>
        <v>#N/A</v>
      </c>
    </row>
    <row r="543" spans="1:16" x14ac:dyDescent="0.35">
      <c r="A543" s="1" t="s">
        <v>187</v>
      </c>
      <c r="O543" t="e">
        <f>_xlfn.XLOOKUP(N543,'Demo Split, 1999-2020'!$T$2:$T$498,'Demo Split, 1999-2020'!$J$2:$J$498,,0)</f>
        <v>#N/A</v>
      </c>
    </row>
    <row r="544" spans="1:16" x14ac:dyDescent="0.35">
      <c r="A544" s="1" t="s">
        <v>14</v>
      </c>
      <c r="O544" t="e">
        <f>_xlfn.XLOOKUP(N544,'Demo Split, 1999-2020'!$T$2:$T$498,'Demo Split, 1999-2020'!$J$2:$J$498,,0)</f>
        <v>#N/A</v>
      </c>
    </row>
    <row r="545" spans="1:15" x14ac:dyDescent="0.35">
      <c r="A545" s="1" t="s">
        <v>123</v>
      </c>
      <c r="O545" t="e">
        <f>_xlfn.XLOOKUP(N545,'Demo Split, 1999-2020'!$T$2:$T$498,'Demo Split, 1999-2020'!$J$2:$J$498,,0)</f>
        <v>#N/A</v>
      </c>
    </row>
    <row r="546" spans="1:15" x14ac:dyDescent="0.35">
      <c r="A546" s="1" t="s">
        <v>122</v>
      </c>
      <c r="O546" t="e">
        <f>_xlfn.XLOOKUP(N546,'Demo Split, 1999-2020'!$T$2:$T$498,'Demo Split, 1999-2020'!$J$2:$J$498,,0)</f>
        <v>#N/A</v>
      </c>
    </row>
    <row r="547" spans="1:15" x14ac:dyDescent="0.35">
      <c r="A547" s="1" t="s">
        <v>121</v>
      </c>
      <c r="O547" t="e">
        <f>_xlfn.XLOOKUP(N547,'Demo Split, 1999-2020'!$T$2:$T$498,'Demo Split, 1999-2020'!$J$2:$J$498,,0)</f>
        <v>#N/A</v>
      </c>
    </row>
    <row r="548" spans="1:15" x14ac:dyDescent="0.35">
      <c r="A548" s="1" t="s">
        <v>186</v>
      </c>
      <c r="O548" t="e">
        <f>_xlfn.XLOOKUP(N548,'Demo Split, 1999-2020'!$T$2:$T$498,'Demo Split, 1999-2020'!$J$2:$J$498,,0)</f>
        <v>#N/A</v>
      </c>
    </row>
    <row r="549" spans="1:15" x14ac:dyDescent="0.35">
      <c r="A549" s="1" t="s">
        <v>14</v>
      </c>
      <c r="O549" t="e">
        <f>_xlfn.XLOOKUP(N549,'Demo Split, 1999-2020'!$T$2:$T$498,'Demo Split, 1999-2020'!$J$2:$J$498,,0)</f>
        <v>#N/A</v>
      </c>
    </row>
    <row r="550" spans="1:15" x14ac:dyDescent="0.35">
      <c r="A550" s="1" t="s">
        <v>29</v>
      </c>
      <c r="O550" t="e">
        <f>_xlfn.XLOOKUP(N550,'Demo Split, 1999-2020'!$T$2:$T$498,'Demo Split, 1999-2020'!$J$2:$J$498,,0)</f>
        <v>#N/A</v>
      </c>
    </row>
    <row r="551" spans="1:15" x14ac:dyDescent="0.35">
      <c r="A551" s="1" t="s">
        <v>119</v>
      </c>
      <c r="O551" t="e">
        <f>_xlfn.XLOOKUP(N551,'Demo Split, 1999-2020'!$T$2:$T$498,'Demo Split, 1999-2020'!$J$2:$J$498,,0)</f>
        <v>#N/A</v>
      </c>
    </row>
    <row r="552" spans="1:15" x14ac:dyDescent="0.35">
      <c r="A552" s="1" t="s">
        <v>118</v>
      </c>
      <c r="O552" t="e">
        <f>_xlfn.XLOOKUP(N552,'Demo Split, 1999-2020'!$T$2:$T$498,'Demo Split, 1999-2020'!$J$2:$J$498,,0)</f>
        <v>#N/A</v>
      </c>
    </row>
    <row r="553" spans="1:15" x14ac:dyDescent="0.35">
      <c r="A553" s="1" t="s">
        <v>185</v>
      </c>
      <c r="O553" t="e">
        <f>_xlfn.XLOOKUP(N553,'Demo Split, 1999-2020'!$T$2:$T$498,'Demo Split, 1999-2020'!$J$2:$J$498,,0)</f>
        <v>#N/A</v>
      </c>
    </row>
    <row r="554" spans="1:15" x14ac:dyDescent="0.35">
      <c r="A554" s="1" t="s">
        <v>144</v>
      </c>
      <c r="O554" t="e">
        <f>_xlfn.XLOOKUP(N554,'Demo Split, 1999-2020'!$T$2:$T$498,'Demo Split, 1999-2020'!$J$2:$J$498,,0)</f>
        <v>#N/A</v>
      </c>
    </row>
    <row r="555" spans="1:15" x14ac:dyDescent="0.35">
      <c r="A555" s="1" t="s">
        <v>35</v>
      </c>
      <c r="O555" t="e">
        <f>_xlfn.XLOOKUP(N555,'Demo Split, 1999-2020'!$T$2:$T$498,'Demo Split, 1999-2020'!$J$2:$J$498,,0)</f>
        <v>#N/A</v>
      </c>
    </row>
    <row r="556" spans="1:15" x14ac:dyDescent="0.35">
      <c r="A556" s="1" t="s">
        <v>106</v>
      </c>
      <c r="O556" t="e">
        <f>_xlfn.XLOOKUP(N556,'Demo Split, 1999-2020'!$T$2:$T$498,'Demo Split, 1999-2020'!$J$2:$J$498,,0)</f>
        <v>#N/A</v>
      </c>
    </row>
    <row r="557" spans="1:15" x14ac:dyDescent="0.35">
      <c r="A557" s="1" t="s">
        <v>184</v>
      </c>
      <c r="O557" t="e">
        <f>_xlfn.XLOOKUP(N557,'Demo Split, 1999-2020'!$T$2:$T$498,'Demo Split, 1999-2020'!$J$2:$J$498,,0)</f>
        <v>#N/A</v>
      </c>
    </row>
    <row r="558" spans="1:15" x14ac:dyDescent="0.35">
      <c r="A558" s="1" t="s">
        <v>104</v>
      </c>
      <c r="O558" t="e">
        <f>_xlfn.XLOOKUP(N558,'Demo Split, 1999-2020'!$T$2:$T$498,'Demo Split, 1999-2020'!$J$2:$J$498,,0)</f>
        <v>#N/A</v>
      </c>
    </row>
    <row r="559" spans="1:15" x14ac:dyDescent="0.35">
      <c r="A559" s="1" t="s">
        <v>39</v>
      </c>
      <c r="O559" t="e">
        <f>_xlfn.XLOOKUP(N559,'Demo Split, 1999-2020'!$T$2:$T$498,'Demo Split, 1999-2020'!$J$2:$J$498,,0)</f>
        <v>#N/A</v>
      </c>
    </row>
    <row r="560" spans="1:15" x14ac:dyDescent="0.35">
      <c r="A560" s="1" t="s">
        <v>183</v>
      </c>
      <c r="O560" t="e">
        <f>_xlfn.XLOOKUP(N560,'Demo Split, 1999-2020'!$T$2:$T$498,'Demo Split, 1999-2020'!$J$2:$J$498,,0)</f>
        <v>#N/A</v>
      </c>
    </row>
    <row r="561" spans="1:15" x14ac:dyDescent="0.35">
      <c r="A561" s="1" t="s">
        <v>139</v>
      </c>
      <c r="O561" t="e">
        <f>_xlfn.XLOOKUP(N561,'Demo Split, 1999-2020'!$T$2:$T$498,'Demo Split, 1999-2020'!$J$2:$J$498,,0)</f>
        <v>#N/A</v>
      </c>
    </row>
    <row r="562" spans="1:15" x14ac:dyDescent="0.35">
      <c r="A562" s="1" t="s">
        <v>138</v>
      </c>
      <c r="O562" t="e">
        <f>_xlfn.XLOOKUP(N562,'Demo Split, 1999-2020'!$T$2:$T$498,'Demo Split, 1999-2020'!$J$2:$J$498,,0)</f>
        <v>#N/A</v>
      </c>
    </row>
    <row r="563" spans="1:15" x14ac:dyDescent="0.35">
      <c r="A563" s="1" t="s">
        <v>182</v>
      </c>
      <c r="O563" t="e">
        <f>_xlfn.XLOOKUP(N563,'Demo Split, 1999-2020'!$T$2:$T$498,'Demo Split, 1999-2020'!$J$2:$J$498,,0)</f>
        <v>#N/A</v>
      </c>
    </row>
    <row r="564" spans="1:15" x14ac:dyDescent="0.35">
      <c r="A564" s="1" t="s">
        <v>136</v>
      </c>
      <c r="O564" t="e">
        <f>_xlfn.XLOOKUP(N564,'Demo Split, 1999-2020'!$T$2:$T$498,'Demo Split, 1999-2020'!$J$2:$J$498,,0)</f>
        <v>#N/A</v>
      </c>
    </row>
    <row r="565" spans="1:15" x14ac:dyDescent="0.35">
      <c r="A565" s="1" t="s">
        <v>135</v>
      </c>
      <c r="O565" t="e">
        <f>_xlfn.XLOOKUP(N565,'Demo Split, 1999-2020'!$T$2:$T$498,'Demo Split, 1999-2020'!$J$2:$J$498,,0)</f>
        <v>#N/A</v>
      </c>
    </row>
    <row r="566" spans="1:15" x14ac:dyDescent="0.35">
      <c r="A566" s="1" t="s">
        <v>134</v>
      </c>
      <c r="O566" t="e">
        <f>_xlfn.XLOOKUP(N566,'Demo Split, 1999-2020'!$T$2:$T$498,'Demo Split, 1999-2020'!$J$2:$J$498,,0)</f>
        <v>#N/A</v>
      </c>
    </row>
    <row r="567" spans="1:15" x14ac:dyDescent="0.35">
      <c r="A567" s="1" t="s">
        <v>133</v>
      </c>
      <c r="O567" t="e">
        <f>_xlfn.XLOOKUP(N567,'Demo Split, 1999-2020'!$T$2:$T$498,'Demo Split, 1999-2020'!$J$2:$J$498,,0)</f>
        <v>#N/A</v>
      </c>
    </row>
    <row r="568" spans="1:15" x14ac:dyDescent="0.35">
      <c r="A568" s="1" t="s">
        <v>181</v>
      </c>
      <c r="O568" t="e">
        <f>_xlfn.XLOOKUP(N568,'Demo Split, 1999-2020'!$T$2:$T$498,'Demo Split, 1999-2020'!$J$2:$J$498,,0)</f>
        <v>#N/A</v>
      </c>
    </row>
    <row r="569" spans="1:15" x14ac:dyDescent="0.35">
      <c r="A569" s="1" t="s">
        <v>97</v>
      </c>
      <c r="O569" t="e">
        <f>_xlfn.XLOOKUP(N569,'Demo Split, 1999-2020'!$T$2:$T$498,'Demo Split, 1999-2020'!$J$2:$J$498,,0)</f>
        <v>#N/A</v>
      </c>
    </row>
    <row r="570" spans="1:15" x14ac:dyDescent="0.35">
      <c r="A570" s="1" t="s">
        <v>96</v>
      </c>
      <c r="O570" t="e">
        <f>_xlfn.XLOOKUP(N570,'Demo Split, 1999-2020'!$T$2:$T$498,'Demo Split, 1999-2020'!$J$2:$J$498,,0)</f>
        <v>#N/A</v>
      </c>
    </row>
    <row r="571" spans="1:15" x14ac:dyDescent="0.35">
      <c r="A571" s="1" t="s">
        <v>95</v>
      </c>
      <c r="O571" t="e">
        <f>_xlfn.XLOOKUP(N571,'Demo Split, 1999-2020'!$T$2:$T$498,'Demo Split, 1999-2020'!$J$2:$J$498,,0)</f>
        <v>#N/A</v>
      </c>
    </row>
    <row r="572" spans="1:15" x14ac:dyDescent="0.35">
      <c r="A572" s="1" t="s">
        <v>94</v>
      </c>
      <c r="O572" t="e">
        <f>_xlfn.XLOOKUP(N572,'Demo Split, 1999-2020'!$T$2:$T$498,'Demo Split, 1999-2020'!$J$2:$J$498,,0)</f>
        <v>#N/A</v>
      </c>
    </row>
    <row r="573" spans="1:15" x14ac:dyDescent="0.35">
      <c r="A573" s="1" t="s">
        <v>93</v>
      </c>
      <c r="O573" t="e">
        <f>_xlfn.XLOOKUP(N573,'Demo Split, 1999-2020'!$T$2:$T$498,'Demo Split, 1999-2020'!$J$2:$J$498,,0)</f>
        <v>#N/A</v>
      </c>
    </row>
    <row r="574" spans="1:15" x14ac:dyDescent="0.35">
      <c r="A574" s="1" t="s">
        <v>92</v>
      </c>
      <c r="O574" t="e">
        <f>_xlfn.XLOOKUP(N574,'Demo Split, 1999-2020'!$T$2:$T$498,'Demo Split, 1999-2020'!$J$2:$J$498,,0)</f>
        <v>#N/A</v>
      </c>
    </row>
    <row r="575" spans="1:15" x14ac:dyDescent="0.35">
      <c r="A575" s="1" t="s">
        <v>91</v>
      </c>
      <c r="O575" t="e">
        <f>_xlfn.XLOOKUP(N575,'Demo Split, 1999-2020'!$T$2:$T$498,'Demo Split, 1999-2020'!$J$2:$J$498,,0)</f>
        <v>#N/A</v>
      </c>
    </row>
    <row r="576" spans="1:15" x14ac:dyDescent="0.35">
      <c r="A576" s="1" t="s">
        <v>90</v>
      </c>
      <c r="O576" t="e">
        <f>_xlfn.XLOOKUP(N576,'Demo Split, 1999-2020'!$T$2:$T$498,'Demo Split, 1999-2020'!$J$2:$J$498,,0)</f>
        <v>#N/A</v>
      </c>
    </row>
    <row r="577" spans="1:15" x14ac:dyDescent="0.35">
      <c r="A577" s="1" t="s">
        <v>89</v>
      </c>
      <c r="O577" t="e">
        <f>_xlfn.XLOOKUP(N577,'Demo Split, 1999-2020'!$T$2:$T$498,'Demo Split, 1999-2020'!$J$2:$J$498,,0)</f>
        <v>#N/A</v>
      </c>
    </row>
    <row r="578" spans="1:15" x14ac:dyDescent="0.35">
      <c r="A578" s="1" t="s">
        <v>88</v>
      </c>
      <c r="O578" t="e">
        <f>_xlfn.XLOOKUP(N578,'Demo Split, 1999-2020'!$T$2:$T$498,'Demo Split, 1999-2020'!$J$2:$J$498,,0)</f>
        <v>#N/A</v>
      </c>
    </row>
    <row r="579" spans="1:15" x14ac:dyDescent="0.35">
      <c r="A579" s="1" t="s">
        <v>87</v>
      </c>
      <c r="O579" t="e">
        <f>_xlfn.XLOOKUP(N579,'Demo Split, 1999-2020'!$T$2:$T$498,'Demo Split, 1999-2020'!$J$2:$J$498,,0)</f>
        <v>#N/A</v>
      </c>
    </row>
    <row r="580" spans="1:15" x14ac:dyDescent="0.35">
      <c r="A580" s="1" t="s">
        <v>86</v>
      </c>
      <c r="O580" t="e">
        <f>_xlfn.XLOOKUP(N580,'Demo Split, 1999-2020'!$T$2:$T$498,'Demo Split, 1999-2020'!$J$2:$J$498,,0)</f>
        <v>#N/A</v>
      </c>
    </row>
    <row r="581" spans="1:15" x14ac:dyDescent="0.35">
      <c r="A581" s="1" t="s">
        <v>85</v>
      </c>
      <c r="O581" t="e">
        <f>_xlfn.XLOOKUP(N581,'Demo Split, 1999-2020'!$T$2:$T$498,'Demo Split, 1999-2020'!$J$2:$J$498,,0)</f>
        <v>#N/A</v>
      </c>
    </row>
    <row r="582" spans="1:15" x14ac:dyDescent="0.35">
      <c r="A582" s="1" t="s">
        <v>84</v>
      </c>
      <c r="O582" t="e">
        <f>_xlfn.XLOOKUP(N582,'Demo Split, 1999-2020'!$T$2:$T$498,'Demo Split, 1999-2020'!$J$2:$J$498,,0)</f>
        <v>#N/A</v>
      </c>
    </row>
    <row r="583" spans="1:15" x14ac:dyDescent="0.35">
      <c r="A583" s="1" t="s">
        <v>83</v>
      </c>
      <c r="O583" t="e">
        <f>_xlfn.XLOOKUP(N583,'Demo Split, 1999-2020'!$T$2:$T$498,'Demo Split, 1999-2020'!$J$2:$J$498,,0)</f>
        <v>#N/A</v>
      </c>
    </row>
    <row r="584" spans="1:15" x14ac:dyDescent="0.35">
      <c r="A584" s="1" t="s">
        <v>82</v>
      </c>
      <c r="O584" t="e">
        <f>_xlfn.XLOOKUP(N584,'Demo Split, 1999-2020'!$T$2:$T$498,'Demo Split, 1999-2020'!$J$2:$J$498,,0)</f>
        <v>#N/A</v>
      </c>
    </row>
    <row r="585" spans="1:15" x14ac:dyDescent="0.35">
      <c r="A585" s="1" t="s">
        <v>81</v>
      </c>
      <c r="O585" t="e">
        <f>_xlfn.XLOOKUP(N585,'Demo Split, 1999-2020'!$T$2:$T$498,'Demo Split, 1999-2020'!$J$2:$J$498,,0)</f>
        <v>#N/A</v>
      </c>
    </row>
    <row r="586" spans="1:15" x14ac:dyDescent="0.35">
      <c r="A586" s="1" t="s">
        <v>80</v>
      </c>
      <c r="O586" t="e">
        <f>_xlfn.XLOOKUP(N586,'Demo Split, 1999-2020'!$T$2:$T$498,'Demo Split, 1999-2020'!$J$2:$J$498,,0)</f>
        <v>#N/A</v>
      </c>
    </row>
    <row r="587" spans="1:15" x14ac:dyDescent="0.35">
      <c r="A587" s="1" t="s">
        <v>79</v>
      </c>
      <c r="O587" t="e">
        <f>_xlfn.XLOOKUP(N587,'Demo Split, 1999-2020'!$T$2:$T$498,'Demo Split, 1999-2020'!$J$2:$J$498,,0)</f>
        <v>#N/A</v>
      </c>
    </row>
    <row r="588" spans="1:15" x14ac:dyDescent="0.35">
      <c r="A588" s="1" t="s">
        <v>180</v>
      </c>
      <c r="O588" t="e">
        <f>_xlfn.XLOOKUP(N588,'Demo Split, 1999-2020'!$T$2:$T$498,'Demo Split, 1999-2020'!$J$2:$J$498,,0)</f>
        <v>#N/A</v>
      </c>
    </row>
    <row r="589" spans="1:15" x14ac:dyDescent="0.35">
      <c r="A589" s="1" t="s">
        <v>77</v>
      </c>
      <c r="O589" t="e">
        <f>_xlfn.XLOOKUP(N589,'Demo Split, 1999-2020'!$T$2:$T$498,'Demo Split, 1999-2020'!$J$2:$J$498,,0)</f>
        <v>#N/A</v>
      </c>
    </row>
  </sheetData>
  <autoFilter ref="A1:M529" xr:uid="{00000000-0009-0000-0000-000006000000}">
    <sortState xmlns:xlrd2="http://schemas.microsoft.com/office/spreadsheetml/2017/richdata2" ref="A2:M589">
      <sortCondition ref="D1:D529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Charts</vt:lpstr>
      </vt:variant>
      <vt:variant>
        <vt:i4>5</vt:i4>
      </vt:variant>
    </vt:vector>
  </HeadingPairs>
  <TitlesOfParts>
    <vt:vector size="16" baseType="lpstr">
      <vt:lpstr>Compressed Mortality, 1968-1978</vt:lpstr>
      <vt:lpstr>Demo Split, 1968-1978</vt:lpstr>
      <vt:lpstr>Compressed Mortality, 1979-1998</vt:lpstr>
      <vt:lpstr>Demo Split, 1979-1998</vt:lpstr>
      <vt:lpstr>UCD, 1999-2020</vt:lpstr>
      <vt:lpstr>Provisional 2018-2021</vt:lpstr>
      <vt:lpstr>Demo Split, 1999-2020</vt:lpstr>
      <vt:lpstr>Provisional Demo Split 2018-202</vt:lpstr>
      <vt:lpstr>Total deaths demo split</vt:lpstr>
      <vt:lpstr>Data prep simple</vt:lpstr>
      <vt:lpstr>Data prep demo split</vt:lpstr>
      <vt:lpstr>High-level trend</vt:lpstr>
      <vt:lpstr>Recent trend</vt:lpstr>
      <vt:lpstr>Demographic Split</vt:lpstr>
      <vt:lpstr>Demographic Split Detail</vt:lpstr>
      <vt:lpstr>Snapshot demographic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Pat Campbell</dc:creator>
  <cp:lastModifiedBy>MaryPat Campbell</cp:lastModifiedBy>
  <dcterms:created xsi:type="dcterms:W3CDTF">2022-01-29T18:37:47Z</dcterms:created>
  <dcterms:modified xsi:type="dcterms:W3CDTF">2022-11-18T14:31:16Z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{668DB89E-A2BE-466F-8B8D-2DE6118316A1}</vt:lpwstr>
  </property>
</Properties>
</file>