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127" documentId="8_{7520C500-4708-4413-84C3-61FF6194FB14}" xr6:coauthVersionLast="47" xr6:coauthVersionMax="47" xr10:uidLastSave="{8D0A60EC-85D4-4F28-8335-8BBB921C2124}"/>
  <bookViews>
    <workbookView xWindow="38290" yWindow="-110" windowWidth="38620" windowHeight="21220" firstSheet="6" activeTab="8" xr2:uid="{95F79A66-6F04-4474-A08A-370DFB36ACEE}"/>
  </bookViews>
  <sheets>
    <sheet name="1999-2019 suicide" sheetId="1" state="hidden" r:id="rId1"/>
    <sheet name="2018-2022 provisional suicide" sheetId="11" state="hidden" r:id="rId2"/>
    <sheet name="2018-2022 provisional all-cause" sheetId="12" state="hidden" r:id="rId3"/>
    <sheet name="Drug ODs 1999-2020" sheetId="14" r:id="rId4"/>
    <sheet name="Drug ODs 2018-2023" sheetId="13" r:id="rId5"/>
    <sheet name="male drug ODs ages 1999-2020" sheetId="15" r:id="rId6"/>
    <sheet name="male drug ODs ages 2018-2023" sheetId="16" r:id="rId7"/>
    <sheet name="Death Rate Ratios - Sex Gap" sheetId="7" state="hidden" r:id="rId8"/>
    <sheet name="Sex Diff for Death Rates" sheetId="5" r:id="rId9"/>
    <sheet name="Drug ODs for Men by Age" sheetId="8" r:id="rId10"/>
    <sheet name="Graph Prep" sheetId="4" r:id="rId11"/>
    <sheet name="Documentation Information" sheetId="10" r:id="rId12"/>
  </sheets>
  <externalReferences>
    <externalReference r:id="rId13"/>
    <externalReference r:id="rId1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4" l="1"/>
  <c r="AA25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3" i="4"/>
  <c r="Z26" i="4"/>
  <c r="Y26" i="4"/>
  <c r="X26" i="4"/>
  <c r="W26" i="4"/>
  <c r="V26" i="4"/>
  <c r="U26" i="4"/>
  <c r="T26" i="4"/>
  <c r="Z25" i="4"/>
  <c r="Y25" i="4"/>
  <c r="X25" i="4"/>
  <c r="W25" i="4"/>
  <c r="V25" i="4"/>
  <c r="U25" i="4"/>
  <c r="T25" i="4"/>
  <c r="I54" i="16"/>
  <c r="I55" i="16"/>
  <c r="I56" i="16"/>
  <c r="I57" i="16"/>
  <c r="I58" i="16"/>
  <c r="I59" i="16"/>
  <c r="I60" i="16"/>
  <c r="I61" i="16"/>
  <c r="I62" i="16"/>
  <c r="I63" i="16"/>
  <c r="O26" i="4" l="1"/>
  <c r="P26" i="4"/>
  <c r="Q26" i="4"/>
  <c r="I28" i="4"/>
  <c r="I29" i="4"/>
  <c r="H29" i="4"/>
  <c r="H28" i="4"/>
  <c r="K26" i="4"/>
  <c r="L26" i="4"/>
  <c r="B26" i="4"/>
  <c r="C26" i="4"/>
  <c r="D26" i="4" s="1"/>
  <c r="E26" i="4"/>
  <c r="F26" i="4"/>
  <c r="G26" i="4" s="1"/>
  <c r="H26" i="4"/>
  <c r="I26" i="4"/>
  <c r="J26" i="4" s="1"/>
  <c r="J17" i="13"/>
  <c r="J18" i="13"/>
  <c r="J19" i="13"/>
  <c r="J20" i="13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S24" i="4"/>
  <c r="T4" i="4"/>
  <c r="U4" i="4"/>
  <c r="V4" i="4"/>
  <c r="W4" i="4"/>
  <c r="X4" i="4"/>
  <c r="Y4" i="4"/>
  <c r="Z4" i="4"/>
  <c r="T5" i="4"/>
  <c r="U5" i="4"/>
  <c r="V5" i="4"/>
  <c r="W5" i="4"/>
  <c r="X5" i="4"/>
  <c r="Y5" i="4"/>
  <c r="Z5" i="4"/>
  <c r="T6" i="4"/>
  <c r="U6" i="4"/>
  <c r="V6" i="4"/>
  <c r="W6" i="4"/>
  <c r="X6" i="4"/>
  <c r="Y6" i="4"/>
  <c r="Z6" i="4"/>
  <c r="T7" i="4"/>
  <c r="U7" i="4"/>
  <c r="V7" i="4"/>
  <c r="W7" i="4"/>
  <c r="X7" i="4"/>
  <c r="Y7" i="4"/>
  <c r="Z7" i="4"/>
  <c r="T8" i="4"/>
  <c r="U8" i="4"/>
  <c r="V8" i="4"/>
  <c r="W8" i="4"/>
  <c r="X8" i="4"/>
  <c r="Y8" i="4"/>
  <c r="Z8" i="4"/>
  <c r="T9" i="4"/>
  <c r="U9" i="4"/>
  <c r="V9" i="4"/>
  <c r="W9" i="4"/>
  <c r="X9" i="4"/>
  <c r="Y9" i="4"/>
  <c r="Z9" i="4"/>
  <c r="T10" i="4"/>
  <c r="U10" i="4"/>
  <c r="V10" i="4"/>
  <c r="W10" i="4"/>
  <c r="X10" i="4"/>
  <c r="Y10" i="4"/>
  <c r="Z10" i="4"/>
  <c r="T11" i="4"/>
  <c r="U11" i="4"/>
  <c r="V11" i="4"/>
  <c r="W11" i="4"/>
  <c r="X11" i="4"/>
  <c r="Y11" i="4"/>
  <c r="Z11" i="4"/>
  <c r="T12" i="4"/>
  <c r="U12" i="4"/>
  <c r="V12" i="4"/>
  <c r="W12" i="4"/>
  <c r="X12" i="4"/>
  <c r="Y12" i="4"/>
  <c r="Z12" i="4"/>
  <c r="T13" i="4"/>
  <c r="U13" i="4"/>
  <c r="V13" i="4"/>
  <c r="W13" i="4"/>
  <c r="X13" i="4"/>
  <c r="Y13" i="4"/>
  <c r="Z13" i="4"/>
  <c r="T14" i="4"/>
  <c r="U14" i="4"/>
  <c r="V14" i="4"/>
  <c r="W14" i="4"/>
  <c r="X14" i="4"/>
  <c r="Y14" i="4"/>
  <c r="Z14" i="4"/>
  <c r="T15" i="4"/>
  <c r="U15" i="4"/>
  <c r="V15" i="4"/>
  <c r="W15" i="4"/>
  <c r="X15" i="4"/>
  <c r="Y15" i="4"/>
  <c r="Z15" i="4"/>
  <c r="T16" i="4"/>
  <c r="U16" i="4"/>
  <c r="V16" i="4"/>
  <c r="W16" i="4"/>
  <c r="X16" i="4"/>
  <c r="Y16" i="4"/>
  <c r="Z16" i="4"/>
  <c r="T17" i="4"/>
  <c r="U17" i="4"/>
  <c r="V17" i="4"/>
  <c r="W17" i="4"/>
  <c r="X17" i="4"/>
  <c r="Y17" i="4"/>
  <c r="Z17" i="4"/>
  <c r="T18" i="4"/>
  <c r="U18" i="4"/>
  <c r="V18" i="4"/>
  <c r="W18" i="4"/>
  <c r="X18" i="4"/>
  <c r="Y18" i="4"/>
  <c r="Z18" i="4"/>
  <c r="T19" i="4"/>
  <c r="U19" i="4"/>
  <c r="V19" i="4"/>
  <c r="W19" i="4"/>
  <c r="X19" i="4"/>
  <c r="Y19" i="4"/>
  <c r="Z19" i="4"/>
  <c r="T20" i="4"/>
  <c r="U20" i="4"/>
  <c r="V20" i="4"/>
  <c r="W20" i="4"/>
  <c r="X20" i="4"/>
  <c r="Y20" i="4"/>
  <c r="Z20" i="4"/>
  <c r="T21" i="4"/>
  <c r="U21" i="4"/>
  <c r="V21" i="4"/>
  <c r="W21" i="4"/>
  <c r="X21" i="4"/>
  <c r="Y21" i="4"/>
  <c r="Z21" i="4"/>
  <c r="T22" i="4"/>
  <c r="U22" i="4"/>
  <c r="V22" i="4"/>
  <c r="W22" i="4"/>
  <c r="X22" i="4"/>
  <c r="Y22" i="4"/>
  <c r="Z22" i="4"/>
  <c r="T23" i="4"/>
  <c r="U23" i="4"/>
  <c r="V23" i="4"/>
  <c r="W23" i="4"/>
  <c r="X23" i="4"/>
  <c r="Y23" i="4"/>
  <c r="Z23" i="4"/>
  <c r="T24" i="4"/>
  <c r="U24" i="4"/>
  <c r="V24" i="4"/>
  <c r="W24" i="4"/>
  <c r="X24" i="4"/>
  <c r="Y24" i="4"/>
  <c r="Z24" i="4"/>
  <c r="U3" i="4"/>
  <c r="V3" i="4"/>
  <c r="W3" i="4"/>
  <c r="X3" i="4"/>
  <c r="Y3" i="4"/>
  <c r="Z3" i="4"/>
  <c r="T3" i="4"/>
  <c r="S3" i="4"/>
  <c r="N3" i="4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" i="15"/>
  <c r="I25" i="4"/>
  <c r="Q25" i="4" s="1"/>
  <c r="H25" i="4"/>
  <c r="K25" i="4" s="1"/>
  <c r="I24" i="4"/>
  <c r="J24" i="4" s="1"/>
  <c r="H24" i="4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2" i="14"/>
  <c r="E25" i="4"/>
  <c r="F25" i="4"/>
  <c r="F24" i="4"/>
  <c r="E24" i="4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O25" i="4"/>
  <c r="O24" i="4"/>
  <c r="L25" i="4" l="1"/>
  <c r="J25" i="4"/>
  <c r="Q24" i="4"/>
  <c r="G24" i="4"/>
  <c r="G25" i="4"/>
  <c r="B25" i="4"/>
  <c r="C25" i="4"/>
  <c r="C24" i="4"/>
  <c r="P24" i="4" s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2" i="11"/>
  <c r="B24" i="4" s="1"/>
  <c r="A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3" i="1"/>
  <c r="S4" i="4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" i="1"/>
  <c r="A4" i="4" l="1"/>
  <c r="E4" i="4" s="1"/>
  <c r="H3" i="4"/>
  <c r="I3" i="4"/>
  <c r="P25" i="4"/>
  <c r="D25" i="4"/>
  <c r="D24" i="4"/>
  <c r="E3" i="4"/>
  <c r="F4" i="4"/>
  <c r="F3" i="4"/>
  <c r="B3" i="4"/>
  <c r="C3" i="4"/>
  <c r="C4" i="4" l="1"/>
  <c r="P4" i="4" s="1"/>
  <c r="B4" i="4"/>
  <c r="D4" i="4" s="1"/>
  <c r="J3" i="4"/>
  <c r="Q3" i="4"/>
  <c r="A5" i="4"/>
  <c r="H4" i="4"/>
  <c r="I4" i="4"/>
  <c r="G3" i="4"/>
  <c r="G4" i="4"/>
  <c r="D3" i="4"/>
  <c r="P3" i="4"/>
  <c r="Q4" i="4" l="1"/>
  <c r="J4" i="4"/>
  <c r="A6" i="4"/>
  <c r="H5" i="4"/>
  <c r="I5" i="4"/>
  <c r="F5" i="4"/>
  <c r="E5" i="4"/>
  <c r="B5" i="4"/>
  <c r="C5" i="4"/>
  <c r="E29" i="4" l="1"/>
  <c r="E28" i="4"/>
  <c r="F29" i="4"/>
  <c r="F28" i="4"/>
  <c r="Q5" i="4"/>
  <c r="J5" i="4"/>
  <c r="A7" i="4"/>
  <c r="I6" i="4"/>
  <c r="H6" i="4"/>
  <c r="C6" i="4"/>
  <c r="E6" i="4"/>
  <c r="B6" i="4"/>
  <c r="F6" i="4"/>
  <c r="P5" i="4"/>
  <c r="C29" i="4"/>
  <c r="C28" i="4"/>
  <c r="D5" i="4"/>
  <c r="B29" i="4"/>
  <c r="B28" i="4"/>
  <c r="G5" i="4"/>
  <c r="J6" i="4" l="1"/>
  <c r="Q6" i="4"/>
  <c r="A8" i="4"/>
  <c r="H7" i="4"/>
  <c r="I7" i="4"/>
  <c r="F7" i="4"/>
  <c r="C7" i="4"/>
  <c r="E7" i="4"/>
  <c r="B7" i="4"/>
  <c r="G6" i="4"/>
  <c r="D6" i="4"/>
  <c r="P6" i="4"/>
  <c r="G7" i="4" l="1"/>
  <c r="Q7" i="4"/>
  <c r="J7" i="4"/>
  <c r="A9" i="4"/>
  <c r="H8" i="4"/>
  <c r="I8" i="4"/>
  <c r="E8" i="4"/>
  <c r="C8" i="4"/>
  <c r="B8" i="4"/>
  <c r="F8" i="4"/>
  <c r="D7" i="4"/>
  <c r="P7" i="4"/>
  <c r="J8" i="4" l="1"/>
  <c r="Q8" i="4"/>
  <c r="G8" i="4"/>
  <c r="A10" i="4"/>
  <c r="H9" i="4"/>
  <c r="I9" i="4"/>
  <c r="E9" i="4"/>
  <c r="B9" i="4"/>
  <c r="F9" i="4"/>
  <c r="C9" i="4"/>
  <c r="P8" i="4"/>
  <c r="D8" i="4"/>
  <c r="J9" i="4" l="1"/>
  <c r="Q9" i="4"/>
  <c r="A11" i="4"/>
  <c r="H10" i="4"/>
  <c r="I10" i="4"/>
  <c r="E10" i="4"/>
  <c r="C10" i="4"/>
  <c r="F10" i="4"/>
  <c r="B10" i="4"/>
  <c r="P9" i="4"/>
  <c r="D9" i="4"/>
  <c r="G9" i="4"/>
  <c r="Q10" i="4" l="1"/>
  <c r="J10" i="4"/>
  <c r="G10" i="4"/>
  <c r="D10" i="4"/>
  <c r="P10" i="4"/>
  <c r="A12" i="4"/>
  <c r="H11" i="4"/>
  <c r="I11" i="4"/>
  <c r="E11" i="4"/>
  <c r="C11" i="4"/>
  <c r="F11" i="4"/>
  <c r="B11" i="4"/>
  <c r="J11" i="4" l="1"/>
  <c r="Q11" i="4"/>
  <c r="D11" i="4"/>
  <c r="P11" i="4"/>
  <c r="A13" i="4"/>
  <c r="H12" i="4"/>
  <c r="I12" i="4"/>
  <c r="C12" i="4"/>
  <c r="E12" i="4"/>
  <c r="B12" i="4"/>
  <c r="F12" i="4"/>
  <c r="G11" i="4"/>
  <c r="Q12" i="4" l="1"/>
  <c r="J12" i="4"/>
  <c r="P12" i="4"/>
  <c r="D12" i="4"/>
  <c r="A14" i="4"/>
  <c r="H13" i="4"/>
  <c r="I13" i="4"/>
  <c r="E13" i="4"/>
  <c r="F13" i="4"/>
  <c r="B13" i="4"/>
  <c r="C13" i="4"/>
  <c r="P13" i="4" s="1"/>
  <c r="G12" i="4"/>
  <c r="Q13" i="4" l="1"/>
  <c r="J13" i="4"/>
  <c r="D13" i="4"/>
  <c r="G13" i="4"/>
  <c r="A15" i="4"/>
  <c r="I14" i="4"/>
  <c r="H14" i="4"/>
  <c r="E14" i="4"/>
  <c r="C14" i="4"/>
  <c r="F14" i="4"/>
  <c r="B14" i="4"/>
  <c r="J14" i="4" l="1"/>
  <c r="Q14" i="4"/>
  <c r="G14" i="4"/>
  <c r="D14" i="4"/>
  <c r="P14" i="4"/>
  <c r="A16" i="4"/>
  <c r="H15" i="4"/>
  <c r="I15" i="4"/>
  <c r="B15" i="4"/>
  <c r="E15" i="4"/>
  <c r="C15" i="4"/>
  <c r="F15" i="4"/>
  <c r="Q15" i="4" l="1"/>
  <c r="J15" i="4"/>
  <c r="G15" i="4"/>
  <c r="A17" i="4"/>
  <c r="H16" i="4"/>
  <c r="I16" i="4"/>
  <c r="E16" i="4"/>
  <c r="C16" i="4"/>
  <c r="B16" i="4"/>
  <c r="F16" i="4"/>
  <c r="P15" i="4"/>
  <c r="D15" i="4"/>
  <c r="J16" i="4" l="1"/>
  <c r="Q16" i="4"/>
  <c r="G16" i="4"/>
  <c r="P16" i="4"/>
  <c r="D16" i="4"/>
  <c r="A18" i="4"/>
  <c r="I17" i="4"/>
  <c r="H17" i="4"/>
  <c r="E17" i="4"/>
  <c r="B17" i="4"/>
  <c r="F17" i="4"/>
  <c r="C17" i="4"/>
  <c r="J17" i="4" l="1"/>
  <c r="Q17" i="4"/>
  <c r="G17" i="4"/>
  <c r="A19" i="4"/>
  <c r="H18" i="4"/>
  <c r="I18" i="4"/>
  <c r="F18" i="4"/>
  <c r="B18" i="4"/>
  <c r="E18" i="4"/>
  <c r="C18" i="4"/>
  <c r="P17" i="4"/>
  <c r="D17" i="4"/>
  <c r="J18" i="4" l="1"/>
  <c r="Q18" i="4"/>
  <c r="D18" i="4"/>
  <c r="P18" i="4"/>
  <c r="G18" i="4"/>
  <c r="A20" i="4"/>
  <c r="H19" i="4"/>
  <c r="I19" i="4"/>
  <c r="E19" i="4"/>
  <c r="F19" i="4"/>
  <c r="C19" i="4"/>
  <c r="B19" i="4"/>
  <c r="G19" i="4" l="1"/>
  <c r="J19" i="4"/>
  <c r="Q19" i="4"/>
  <c r="A21" i="4"/>
  <c r="H20" i="4"/>
  <c r="I20" i="4"/>
  <c r="C20" i="4"/>
  <c r="F20" i="4"/>
  <c r="B20" i="4"/>
  <c r="E20" i="4"/>
  <c r="D19" i="4"/>
  <c r="P19" i="4"/>
  <c r="Q20" i="4" l="1"/>
  <c r="J20" i="4"/>
  <c r="G20" i="4"/>
  <c r="P20" i="4"/>
  <c r="D20" i="4"/>
  <c r="C21" i="4"/>
  <c r="P21" i="4" s="1"/>
  <c r="H21" i="4"/>
  <c r="I21" i="4"/>
  <c r="B21" i="4"/>
  <c r="F21" i="4"/>
  <c r="A22" i="4"/>
  <c r="E21" i="4"/>
  <c r="Q21" i="4" l="1"/>
  <c r="J21" i="4"/>
  <c r="D21" i="4"/>
  <c r="G21" i="4"/>
  <c r="I22" i="4"/>
  <c r="H22" i="4"/>
  <c r="B22" i="4"/>
  <c r="C22" i="4"/>
  <c r="A23" i="4"/>
  <c r="E22" i="4"/>
  <c r="F22" i="4"/>
  <c r="G22" i="4" s="1"/>
  <c r="J22" i="4" l="1"/>
  <c r="Q22" i="4"/>
  <c r="I23" i="4"/>
  <c r="H23" i="4"/>
  <c r="C23" i="4"/>
  <c r="B23" i="4"/>
  <c r="E23" i="4"/>
  <c r="F23" i="4"/>
  <c r="G23" i="4" s="1"/>
  <c r="P22" i="4"/>
  <c r="D22" i="4"/>
  <c r="J23" i="4" l="1"/>
  <c r="Q23" i="4"/>
  <c r="P23" i="4"/>
  <c r="D23" i="4"/>
</calcChain>
</file>

<file path=xl/sharedStrings.xml><?xml version="1.0" encoding="utf-8"?>
<sst xmlns="http://schemas.openxmlformats.org/spreadsheetml/2006/main" count="5310" uniqueCount="258">
  <si>
    <t>Notes</t>
  </si>
  <si>
    <t>Year</t>
  </si>
  <si>
    <t>Year Code</t>
  </si>
  <si>
    <t>Ten-Year Age Groups</t>
  </si>
  <si>
    <t>Ten-Year Age Groups Code</t>
  </si>
  <si>
    <t>Gender</t>
  </si>
  <si>
    <t>Gender Code</t>
  </si>
  <si>
    <t>Deaths</t>
  </si>
  <si>
    <t>Population</t>
  </si>
  <si>
    <t>Crude Rate</t>
  </si>
  <si>
    <t>5-14 years</t>
  </si>
  <si>
    <t>Female</t>
  </si>
  <si>
    <t>F</t>
  </si>
  <si>
    <t>Male</t>
  </si>
  <si>
    <t>M</t>
  </si>
  <si>
    <t>15-24 years</t>
  </si>
  <si>
    <t>15-24</t>
  </si>
  <si>
    <t>25-34 years</t>
  </si>
  <si>
    <t>25-34</t>
  </si>
  <si>
    <t>35-44 years</t>
  </si>
  <si>
    <t>35-44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</si>
  <si>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</si>
  <si>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</si>
  <si>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</si>
  <si>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</si>
  <si>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</si>
  <si>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</si>
  <si>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</si>
  <si>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</si>
  <si>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</si>
  <si>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</si>
  <si>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</si>
  <si>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</si>
  <si>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</si>
  <si>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---</t>
  </si>
  <si>
    <t>Dataset: Underlying Cause of Death, 1999-2019</t>
  </si>
  <si>
    <t>Query Parameters:</t>
  </si>
  <si>
    <t>ICD-10 Codes: X60-X84 (Intentional self-harm)</t>
  </si>
  <si>
    <t>Group By: Year; Ten-Year Age Groups; Gender</t>
  </si>
  <si>
    <t>Show Totals: False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</si>
  <si>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</si>
  <si>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</si>
  <si>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</si>
  <si>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</si>
  <si>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</si>
  <si>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Nov 10, 2021 5:50:34 PM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</si>
  <si>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</si>
  <si>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</si>
  <si>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</si>
  <si>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at http://wonder.cdc.gov/ucd-icd10.html on Nov 10, 2021 5:50:34 PM</t>
  </si>
  <si>
    <t>Messages:</t>
  </si>
  <si>
    <t>1. Rows with zero Deaths are hidden. Use Quick Options above to show zero rows.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</si>
  <si>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</si>
  <si>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</si>
  <si>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</si>
  <si>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</si>
  <si>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</si>
  <si>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</si>
  <si>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</si>
  <si>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</si>
  <si>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</si>
  <si>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</si>
  <si>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</si>
  <si>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</si>
  <si>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</si>
  <si>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</si>
  <si>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</si>
  <si>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</si>
  <si>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</si>
  <si>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http://wonder.cdc.gov/wonder/help/ucd.html#Not Stated.</t>
  </si>
  <si>
    <t>7.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</si>
  <si>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</si>
  <si>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</si>
  <si>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</si>
  <si>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</si>
  <si>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</si>
  <si>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</si>
  <si>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</si>
  <si>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</si>
  <si>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</si>
  <si>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</si>
  <si>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</si>
  <si>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</si>
  <si>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</si>
  <si>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</si>
  <si>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</si>
  <si>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</si>
  <si>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</si>
  <si>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8.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</si>
  <si>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</si>
  <si>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Age Adjusted Rate</t>
  </si>
  <si>
    <t>Group By: Year; Gender</t>
  </si>
  <si>
    <t>Standard Population: 2000 U.S. Std. Population</t>
  </si>
  <si>
    <t>Query Date: Nov 10, 2021 5:53:13 PM</t>
  </si>
  <si>
    <t>at http://wonder.cdc.gov/ucd-icd10.html on Nov 10, 2021 5:53:13 PM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</si>
  <si>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</si>
  <si>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</si>
  <si>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</si>
  <si>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</si>
  <si>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</si>
  <si>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</si>
  <si>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9. The population figures used in the calculation of death rates for the age group 'under 1 year' are the estimates of the</t>
  </si>
  <si>
    <t>2. The populations used to calculate standard age-adjusted rates are documented here: More information:</t>
  </si>
  <si>
    <t>2. The method used to calculate age-adjusted rates is documented here: More information:</t>
  </si>
  <si>
    <t>2. Death rates are flagged as Unreliable when the rate is calculated with a numerator of 20 or less. More information:</t>
  </si>
  <si>
    <t>KEY</t>
  </si>
  <si>
    <t>Ratio</t>
  </si>
  <si>
    <t>Prostate Cancer</t>
  </si>
  <si>
    <t>Suicide</t>
  </si>
  <si>
    <t>SUICIDE</t>
  </si>
  <si>
    <t>Query Date: Nov 29, 2021 4:09:58 PM</t>
  </si>
  <si>
    <t>at http://wonder.cdc.gov/ucd-icd10.html on Nov 29, 2021 4:09:58 PM</t>
  </si>
  <si>
    <t>3. The method used to calculate age-adjusted rates is documented here: More information:</t>
  </si>
  <si>
    <t>4. Deaths for persons of unknown age are included in counts and crude rates, but are not included in age-adjusted rates.</t>
  </si>
  <si>
    <t>5. The population figures for year 2019 are bridged-race estimates of the July 1 resident population, from the Vintage 2019</t>
  </si>
  <si>
    <t>6. The population figures used in the calculation of death rates for the age group 'under 1 year' are the estimates of the</t>
  </si>
  <si>
    <t>ALL CAUSES OF DEATH</t>
  </si>
  <si>
    <t>&lt; 1 year</t>
  </si>
  <si>
    <t>1-4 years</t>
  </si>
  <si>
    <t>Group By: Year; Gender; Ten-Year Age Groups</t>
  </si>
  <si>
    <t>Query Date: Nov 29, 2021 4:11:14 PM</t>
  </si>
  <si>
    <t>at http://wonder.cdc.gov/ucd-icd10.html on Nov 29, 2021 4:11:14 PM</t>
  </si>
  <si>
    <t>2. Deaths of persons with Age "Not Stated" are included in "All" counts and rates, but are not distributed among age groups,</t>
  </si>
  <si>
    <t>3. The population figures for year 2019 are bridged-race estimates of the July 1 resident population, from the Vintage 2019</t>
  </si>
  <si>
    <t>4. The population figures used in the calculation of death rates for the age group 'under 1 year' are the estimates of the</t>
  </si>
  <si>
    <t>ALL CAUSES</t>
  </si>
  <si>
    <t>3. Deaths of persons with Age "Not Stated" are included in "All" counts and rates, but are not distributed among age groups,</t>
  </si>
  <si>
    <t>All Cause</t>
  </si>
  <si>
    <t>File:</t>
  </si>
  <si>
    <t>Path:</t>
  </si>
  <si>
    <t>Description of File:</t>
  </si>
  <si>
    <t>Sheets:</t>
  </si>
  <si>
    <t>Description:</t>
  </si>
  <si>
    <t>Links:</t>
  </si>
  <si>
    <t>Sex Diff for Death Rates</t>
  </si>
  <si>
    <t>Death Rate Ratios - Sex Gap</t>
  </si>
  <si>
    <t>Graph Prep</t>
  </si>
  <si>
    <t>C:\Users\S2MPCL\OneDrive - Conning\Documents\STUMP writing\mortality\Movember\Prostate Cancer.xlsx</t>
  </si>
  <si>
    <t>Date</t>
  </si>
  <si>
    <t>marypat.campbell@gmail.com</t>
  </si>
  <si>
    <t>Data are taken from CDC WONDER</t>
  </si>
  <si>
    <t>7. Deaths occurring through October 22, 2022 as of November 06, 2022.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</si>
  <si>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</si>
  <si>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</si>
  <si>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</si>
  <si>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6.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</si>
  <si>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</si>
  <si>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</si>
  <si>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</si>
  <si>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postcensal series released by the Census Bureau on June 20, 2019.</t>
  </si>
  <si>
    <t>2020. The population figures for year 2018 are single-race estimates of the July 1 resident population, from the Vintage 2018</t>
  </si>
  <si>
    <t>estimates of the July 1 resident population, from the Vintage 2019 postcensal series released by the Census Bureau on June 25,</t>
  </si>
  <si>
    <t>2020 postcensal series released by the Census Bureau on July 27, 2021. The population figures for year 2019 are single-race</t>
  </si>
  <si>
    <t>4. The population figures for years 2021 and 2020 are single-race estimates of the July 1 resident population, from the Vintage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</si>
  <si>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</si>
  <si>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</si>
  <si>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</si>
  <si>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</si>
  <si>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AM</t>
  </si>
  <si>
    <t>the Vital Statistics Cooperative Program. Accessed at http://wonder.cdc.gov/mcd-icd10-provisional.html on Nov 23, 2022 7:39:21</t>
  </si>
  <si>
    <t>and from provisional data for years 2021-2022, as compiled from data provided by the 57 vital statistics jurisdictions through</t>
  </si>
  <si>
    <t>System, Provisional Mortality on CDC WONDER Online Database. Data are from the final Multiple Cause of Death Files, 2018-2020,</t>
  </si>
  <si>
    <t>Suggested Citation: Centers for Disease Control and Prevention, National Center for Health Statistics. National Vital Statistics</t>
  </si>
  <si>
    <t>Query Date: Nov 23, 2022 7:39:21 AM</t>
  </si>
  <si>
    <t>Help: See http://wonder.cdc.gov/wonder/help/mcd-provisional.html for more information.</t>
  </si>
  <si>
    <t>Show Totals: True</t>
  </si>
  <si>
    <t>UCD - ICD-10 113 Cause List: #Intentional self-harm (suicide) (*U03,X60-X84,Y87.0)</t>
  </si>
  <si>
    <t>Dataset: Provisional Mortality Statistics, 2018 through Last Month</t>
  </si>
  <si>
    <t>Total</t>
  </si>
  <si>
    <t>2022 (provisional and partial)</t>
  </si>
  <si>
    <t>2021 (provisional)</t>
  </si>
  <si>
    <t>6. Deaths occurring through October 22, 2022 as of November 06, 2022.</t>
  </si>
  <si>
    <t>the Vital Statistics Cooperative Program. Accessed at http://wonder.cdc.gov/mcd-icd10-provisional.html on Nov 23, 2022 7:48:38</t>
  </si>
  <si>
    <t>Query Date: Nov 23, 2022 7:48:38 AM</t>
  </si>
  <si>
    <t>2018-2022 provisional suicide</t>
  </si>
  <si>
    <t>2018-2022 provisional all-cause</t>
  </si>
  <si>
    <t>20-year increase</t>
  </si>
  <si>
    <t>UCD - Drug/Alcohol Induced Causes: Drug poisonings (overdose) Unintentional (X40-X44)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</si>
  <si>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</si>
  <si>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</si>
  <si>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</si>
  <si>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</si>
  <si>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</si>
  <si>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</si>
  <si>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</si>
  <si>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</si>
  <si>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</si>
  <si>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</si>
  <si>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</si>
  <si>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</si>
  <si>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</si>
  <si>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</si>
  <si>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</si>
  <si>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</si>
  <si>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</si>
  <si>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</si>
  <si>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</si>
  <si>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8. The population figures for year 2020 are bridged-race estimates of the July 1 resident population, from the Vintage 2020</t>
  </si>
  <si>
    <t>Program. Accessed at http://wonder.cdc.gov/ucd-icd10.html on Nov 28, 2022 3:56:14 PM</t>
  </si>
  <si>
    <t>1999-2020, as compiled from data provided by the 57 vital statistics jurisdictions through the Vital Statistics Cooperative</t>
  </si>
  <si>
    <t>System, Mortality 1999-2020 on CDC WONDER Online Database, released in 2021. Data are from the Multiple Cause of Death Files,</t>
  </si>
  <si>
    <t>Query Date: Nov 28, 2022 3:56:14 PM</t>
  </si>
  <si>
    <t>Drug/Alcohol Induced Causes: Drug poisonings (overdose) Unintentional (X40-X44)</t>
  </si>
  <si>
    <t>Dataset: Underlying Cause of Death, 1999-2020</t>
  </si>
  <si>
    <t>Key</t>
  </si>
  <si>
    <t>Drug OD</t>
  </si>
  <si>
    <t>Drug Overdose</t>
  </si>
  <si>
    <t>1999-2019 suicide</t>
  </si>
  <si>
    <t>Drug ODs 1999-2020</t>
  </si>
  <si>
    <t>7. Deaths of persons with Age "Not Stated" are included in "All" counts and rates, but are not distributed among age groups,</t>
  </si>
  <si>
    <t>6. Death rates are flagged as Unreliable when the rate is calculated with a numerator of 20 or less. More information:</t>
  </si>
  <si>
    <t>http://wonder.cdc.gov/wonder/help/ucd.html#Assurance of Confidentiality.</t>
  </si>
  <si>
    <t>5. Data are Suppressed when the data meet the criteria for confidentiality constraints. More information:</t>
  </si>
  <si>
    <t>Quick Options above to show suppressed rows.</t>
  </si>
  <si>
    <t>1. Rows with suppressed Deaths are hidden, but the Deaths and Population values in those rows are included in the totals. Use</t>
  </si>
  <si>
    <t>Program. Accessed at http://wonder.cdc.gov/ucd-icd10.html on Nov 28, 2022 4:16:42 PM</t>
  </si>
  <si>
    <t>Query Date: Nov 28, 2022 4:16:42 PM</t>
  </si>
  <si>
    <t>Group By: Year; Ten-Year Age Groups</t>
  </si>
  <si>
    <t>Gender: Male</t>
  </si>
  <si>
    <t>5-14</t>
  </si>
  <si>
    <t>Unreliable</t>
  </si>
  <si>
    <t>1-4</t>
  </si>
  <si>
    <t>1</t>
  </si>
  <si>
    <t>http://wonder.cdc.gov/wonder/help/mcd-provisional.html#Not Stated.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</si>
  <si>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</si>
  <si>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</si>
  <si>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</si>
  <si>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</si>
  <si>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</si>
  <si>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</si>
  <si>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Show Totals: Disabled</t>
  </si>
  <si>
    <t>male drug ODs ages 1999-2020</t>
  </si>
  <si>
    <t>Drug ODs for Men by Age</t>
  </si>
  <si>
    <t>Looking at drug OD statistics for men, comparing against that of all cause, suicide, and prostate cancer, also against female stats</t>
  </si>
  <si>
    <t>2022 (provisional)</t>
  </si>
  <si>
    <t>2023 (provisional and partial)</t>
  </si>
  <si>
    <t>Dataset: Provisional Mortality Statistics, 2018 through Last Week</t>
  </si>
  <si>
    <t>Query Date: Nov 27, 2023 5:34:52 AM</t>
  </si>
  <si>
    <t>System, Provisional Mortality on CDC WONDER Online Database. Data are from the final Multiple Cause of Death Files, 2018-2021,</t>
  </si>
  <si>
    <t>and from provisional data for years 2022-2023, as compiled from data provided by the 57 vital statistics jurisdictions through</t>
  </si>
  <si>
    <t>the Vital Statistics Cooperative Program. Accessed at http://wonder.cdc.gov/mcd-icd10-provisional.html on Nov 27, 2023 5:34:52</t>
  </si>
  <si>
    <t>4. The population figures for years 2021 and later are single-race estimates of the July 1 resident population, based on the</t>
  </si>
  <si>
    <t>Blended Base produced by the US Census Bureau in lieu of the April 1, 2020 decennial population count, from the Vintage 2021</t>
  </si>
  <si>
    <t>postcensal series released by the Census Bureau on June 30, 2022. The population figures for year 2020 are single-race estimates</t>
  </si>
  <si>
    <t>of the July 1 resident population, from the Vintage 2020 postcensal series based on April 2010 Census, released by the Census</t>
  </si>
  <si>
    <t>Bureau on July 27, 2021. The population figures for year 2019 are single-race estimates of the July 1 resident population, from</t>
  </si>
  <si>
    <t>the Vintage 2019 postcensal series based on April 2010 Census, released by the Census Bureau on June 25, 2020. The population</t>
  </si>
  <si>
    <t>figures for year 2018 are single-race estimates of the July 1 resident population, from the Vintage 2018 postcensal series based</t>
  </si>
  <si>
    <t>on April 2010 Census, released by the Census Bureau on June 20, 2019. More information:</t>
  </si>
  <si>
    <t>http://wonder.cdc.gov/wonder/help/mcd-provisional.html#Population Data.</t>
  </si>
  <si>
    <t>6. Deaths occurring through November 11, 2023 as of November 19, 2023.</t>
  </si>
  <si>
    <t>Query Date: Nov 27, 2023 5:51:57 AM</t>
  </si>
  <si>
    <t>the Vital Statistics Cooperative Program. Accessed at http://wonder.cdc.gov/mcd-icd10-provisional.html on Nov 27, 2023 5:51:57</t>
  </si>
  <si>
    <t>https://conning-my.sharepoint.com/personal/marypat_campbell_conning_com/Documents/Documents/STUMP writing/mortality/Movember/</t>
  </si>
  <si>
    <t>Drug ODs male stats through 2022 provisional.xlsx</t>
  </si>
  <si>
    <t>C:\Users\S2MPCL\Downloads\Prostate Cancer 2022 update.xlsx</t>
  </si>
  <si>
    <t>Drug ODs 2018-2023</t>
  </si>
  <si>
    <t>male drug ODs ages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</si>
</sst>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2" borderId="0" xfId="0" applyFill="1"/>
    <xf numFmtId="0" fontId="3" fillId="0" borderId="0" xfId="0" applyFont="1"/>
    <xf numFmtId="14" fontId="0" fillId="0" borderId="0" xfId="0" applyNumberFormat="1"/>
    <xf numFmtId="0" fontId="2" fillId="0" borderId="0" xfId="1"/>
    <xf numFmtId="9" fontId="0" fillId="0" borderId="0" xfId="2" applyFont="1"/>
    <xf numFmtId="165" fontId="0" fillId="0" borderId="0" xfId="2" applyNumberFormat="1" applyFont="1"/>
    <xf numFmtId="0" fontId="1" fillId="0" borderId="0" xfId="0" applyFont="1" applyAlignment="1">
      <alignment wrapText="1"/>
    </xf>
    <xf numFmtId="49" fontId="0" fillId="0" borderId="0" xfId="0" applyNumberFormat="1"/>
    <xf numFmtId="0" fontId="0" fillId="3" borderId="0" xfId="0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Male-to-Female</a:t>
            </a:r>
            <a:r>
              <a:rPr lang="en-US" sz="2400" baseline="0"/>
              <a:t> Ratios of Age-Adjusted Death Rates</a:t>
            </a:r>
            <a:endParaRPr lang="en-US" sz="2400"/>
          </a:p>
        </c:rich>
      </c:tx>
      <c:layout>
        <c:manualLayout>
          <c:xMode val="edge"/>
          <c:yMode val="edge"/>
          <c:x val="0.14177588391268689"/>
          <c:y val="2.0212579035958655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86689053935386E-2"/>
          <c:y val="2.4255094843150388E-2"/>
          <c:w val="0.94157414901101277"/>
          <c:h val="0.93087648108866539"/>
        </c:manualLayout>
      </c:layout>
      <c:lineChart>
        <c:grouping val="standard"/>
        <c:varyColors val="0"/>
        <c:ser>
          <c:idx val="0"/>
          <c:order val="0"/>
          <c:tx>
            <c:v>Suicide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Prep'!$D$3:$D$25</c:f>
              <c:numCache>
                <c:formatCode>0.0</c:formatCode>
                <c:ptCount val="23"/>
                <c:pt idx="0">
                  <c:v>4.45</c:v>
                </c:pt>
                <c:pt idx="1">
                  <c:v>4.4249999999999998</c:v>
                </c:pt>
                <c:pt idx="2">
                  <c:v>4.5250000000000004</c:v>
                </c:pt>
                <c:pt idx="3">
                  <c:v>4.4047619047619042</c:v>
                </c:pt>
                <c:pt idx="4">
                  <c:v>4.3095238095238093</c:v>
                </c:pt>
                <c:pt idx="5">
                  <c:v>4.0222222222222221</c:v>
                </c:pt>
                <c:pt idx="6">
                  <c:v>4.1136363636363633</c:v>
                </c:pt>
                <c:pt idx="7">
                  <c:v>4.0222222222222221</c:v>
                </c:pt>
                <c:pt idx="8">
                  <c:v>4.0217391304347831</c:v>
                </c:pt>
                <c:pt idx="9">
                  <c:v>3.9583333333333335</c:v>
                </c:pt>
                <c:pt idx="10">
                  <c:v>3.918367346938775</c:v>
                </c:pt>
                <c:pt idx="11">
                  <c:v>3.96</c:v>
                </c:pt>
                <c:pt idx="12">
                  <c:v>3.8461538461538458</c:v>
                </c:pt>
                <c:pt idx="13">
                  <c:v>3.7592592592592591</c:v>
                </c:pt>
                <c:pt idx="14">
                  <c:v>3.6909090909090909</c:v>
                </c:pt>
                <c:pt idx="15">
                  <c:v>3.5689655172413794</c:v>
                </c:pt>
                <c:pt idx="16">
                  <c:v>3.5</c:v>
                </c:pt>
                <c:pt idx="17">
                  <c:v>3.5500000000000003</c:v>
                </c:pt>
                <c:pt idx="18">
                  <c:v>3.6721311475409837</c:v>
                </c:pt>
                <c:pt idx="19">
                  <c:v>3.6774193548387095</c:v>
                </c:pt>
                <c:pt idx="20">
                  <c:v>3.7333333333333329</c:v>
                </c:pt>
                <c:pt idx="21">
                  <c:v>4</c:v>
                </c:pt>
                <c:pt idx="22">
                  <c:v>3.9655172413793105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F13-B234-FAEC26863334}"/>
            </c:ext>
          </c:extLst>
        </c:ser>
        <c:ser>
          <c:idx val="1"/>
          <c:order val="1"/>
          <c:tx>
            <c:strRef>
              <c:f>'Graph Prep'!$G$1</c:f>
              <c:strCache>
                <c:ptCount val="1"/>
                <c:pt idx="0">
                  <c:v>All Cause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Prep'!$G$3:$G$25</c:f>
              <c:numCache>
                <c:formatCode>0.0</c:formatCode>
                <c:ptCount val="23"/>
                <c:pt idx="0">
                  <c:v>1.4536784741144415</c:v>
                </c:pt>
                <c:pt idx="1">
                  <c:v>1.4407984686901831</c:v>
                </c:pt>
                <c:pt idx="2">
                  <c:v>1.4269570011025359</c:v>
                </c:pt>
                <c:pt idx="3">
                  <c:v>1.4242675511332226</c:v>
                </c:pt>
                <c:pt idx="4">
                  <c:v>1.4126118568232662</c:v>
                </c:pt>
                <c:pt idx="5">
                  <c:v>1.4095582910934106</c:v>
                </c:pt>
                <c:pt idx="6">
                  <c:v>1.4038711541239348</c:v>
                </c:pt>
                <c:pt idx="7">
                  <c:v>1.4036001190121987</c:v>
                </c:pt>
                <c:pt idx="8">
                  <c:v>1.4023704604163501</c:v>
                </c:pt>
                <c:pt idx="9">
                  <c:v>1.3923321715411425</c:v>
                </c:pt>
                <c:pt idx="10">
                  <c:v>1.3990263819095479</c:v>
                </c:pt>
                <c:pt idx="11">
                  <c:v>1.3972279099070721</c:v>
                </c:pt>
                <c:pt idx="12">
                  <c:v>1.3840923466160657</c:v>
                </c:pt>
                <c:pt idx="13">
                  <c:v>1.3848247158636144</c:v>
                </c:pt>
                <c:pt idx="14">
                  <c:v>1.385084202085004</c:v>
                </c:pt>
                <c:pt idx="15">
                  <c:v>1.3865736987189881</c:v>
                </c:pt>
                <c:pt idx="16">
                  <c:v>1.3828900993271387</c:v>
                </c:pt>
                <c:pt idx="17">
                  <c:v>1.394331983805668</c:v>
                </c:pt>
                <c:pt idx="18">
                  <c:v>1.3950298531547523</c:v>
                </c:pt>
                <c:pt idx="19">
                  <c:v>1.399476525437592</c:v>
                </c:pt>
                <c:pt idx="20">
                  <c:v>1.4048448647751783</c:v>
                </c:pt>
                <c:pt idx="21">
                  <c:v>1.4361962307581642</c:v>
                </c:pt>
                <c:pt idx="22">
                  <c:v>1.4605058640666948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6-4F13-B234-FAEC2686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4"/>
        <c:noMultiLvlLbl val="0"/>
      </c:catAx>
      <c:valAx>
        <c:axId val="491371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Drug Overdose</a:t>
            </a:r>
          </a:p>
          <a:p>
            <a:pPr>
              <a:defRPr/>
            </a:pPr>
            <a:r>
              <a:rPr lang="en-US" sz="2400"/>
              <a:t>Age-Adjusted</a:t>
            </a:r>
            <a:r>
              <a:rPr lang="en-US" sz="2400" baseline="0"/>
              <a:t> Death Rates by Sex,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249843108108892E-2"/>
          <c:y val="2.2251540524961148E-2"/>
          <c:w val="0.90915933533011473"/>
          <c:h val="0.91464164661712088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Prep'!$B$2</c:f>
              <c:strCache>
                <c:ptCount val="1"/>
                <c:pt idx="0">
                  <c:v>Female</c:v>
                </c:pt>
              </c:strCache>
            </c:strRef>
          </c:tx>
          <c:spPr>
            <a:ln w="1270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0.11436613374065561"/>
                  <c:y val="-3.6098737404139603E-2"/>
                </c:manualLayout>
              </c:layout>
              <c:tx>
                <c:rich>
                  <a:bodyPr/>
                  <a:lstStyle/>
                  <a:p>
                    <a:fld id="{CAB8629A-95EC-4FEB-8050-E07DB09CE553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99C-4F7B-86B7-597C9BA37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Prep'!$H$3:$H$26</c:f>
              <c:numCache>
                <c:formatCode>0.0</c:formatCode>
                <c:ptCount val="24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3.6</c:v>
                </c:pt>
                <c:pt idx="4">
                  <c:v>4.0999999999999996</c:v>
                </c:pt>
                <c:pt idx="5">
                  <c:v>4.5</c:v>
                </c:pt>
                <c:pt idx="6">
                  <c:v>5</c:v>
                </c:pt>
                <c:pt idx="7">
                  <c:v>5.7</c:v>
                </c:pt>
                <c:pt idx="8">
                  <c:v>6.2</c:v>
                </c:pt>
                <c:pt idx="9">
                  <c:v>6.3</c:v>
                </c:pt>
                <c:pt idx="10">
                  <c:v>6.6</c:v>
                </c:pt>
                <c:pt idx="11">
                  <c:v>7.1</c:v>
                </c:pt>
                <c:pt idx="12">
                  <c:v>7.7</c:v>
                </c:pt>
                <c:pt idx="13">
                  <c:v>7.6</c:v>
                </c:pt>
                <c:pt idx="14">
                  <c:v>8.1</c:v>
                </c:pt>
                <c:pt idx="15">
                  <c:v>8.6</c:v>
                </c:pt>
                <c:pt idx="16">
                  <c:v>9.3000000000000007</c:v>
                </c:pt>
                <c:pt idx="17">
                  <c:v>10.9</c:v>
                </c:pt>
                <c:pt idx="18">
                  <c:v>11.9</c:v>
                </c:pt>
                <c:pt idx="19">
                  <c:v>11.2</c:v>
                </c:pt>
                <c:pt idx="20">
                  <c:v>11.4</c:v>
                </c:pt>
                <c:pt idx="21">
                  <c:v>14.9</c:v>
                </c:pt>
                <c:pt idx="22">
                  <c:v>17.3</c:v>
                </c:pt>
                <c:pt idx="23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E09-9D33-FC19945921C8}"/>
            </c:ext>
          </c:extLst>
        </c:ser>
        <c:ser>
          <c:idx val="1"/>
          <c:order val="1"/>
          <c:tx>
            <c:strRef>
              <c:f>'Graph Prep'!$C$2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0.10408729322287906"/>
                  <c:y val="2.4588004925276786E-2"/>
                </c:manualLayout>
              </c:layout>
              <c:tx>
                <c:rich>
                  <a:bodyPr/>
                  <a:lstStyle/>
                  <a:p>
                    <a:fld id="{9D9F7E7A-5702-48E1-979F-F46DEF6F17B7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99C-4F7B-86B7-597C9BA37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Prep'!$I$3:$I$26</c:f>
              <c:numCache>
                <c:formatCode>0.0</c:formatCode>
                <c:ptCount val="24"/>
                <c:pt idx="0">
                  <c:v>5.9</c:v>
                </c:pt>
                <c:pt idx="1">
                  <c:v>6</c:v>
                </c:pt>
                <c:pt idx="2">
                  <c:v>6.4</c:v>
                </c:pt>
                <c:pt idx="3">
                  <c:v>7.9</c:v>
                </c:pt>
                <c:pt idx="4">
                  <c:v>8.6</c:v>
                </c:pt>
                <c:pt idx="5">
                  <c:v>9.1</c:v>
                </c:pt>
                <c:pt idx="6">
                  <c:v>10.3</c:v>
                </c:pt>
                <c:pt idx="7">
                  <c:v>12</c:v>
                </c:pt>
                <c:pt idx="8">
                  <c:v>12.1</c:v>
                </c:pt>
                <c:pt idx="9">
                  <c:v>12.1</c:v>
                </c:pt>
                <c:pt idx="10">
                  <c:v>12.1</c:v>
                </c:pt>
                <c:pt idx="11">
                  <c:v>12.3</c:v>
                </c:pt>
                <c:pt idx="12">
                  <c:v>13.5</c:v>
                </c:pt>
                <c:pt idx="13">
                  <c:v>13.5</c:v>
                </c:pt>
                <c:pt idx="14">
                  <c:v>14.5</c:v>
                </c:pt>
                <c:pt idx="15">
                  <c:v>15.7</c:v>
                </c:pt>
                <c:pt idx="16">
                  <c:v>18.3</c:v>
                </c:pt>
                <c:pt idx="17">
                  <c:v>23.5</c:v>
                </c:pt>
                <c:pt idx="18">
                  <c:v>26.3</c:v>
                </c:pt>
                <c:pt idx="19">
                  <c:v>25.3</c:v>
                </c:pt>
                <c:pt idx="20">
                  <c:v>27</c:v>
                </c:pt>
                <c:pt idx="21">
                  <c:v>36.799999999999997</c:v>
                </c:pt>
                <c:pt idx="22">
                  <c:v>42.3</c:v>
                </c:pt>
                <c:pt idx="23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E09-9D33-FC199459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2"/>
        <c:noMultiLvlLbl val="0"/>
      </c:catAx>
      <c:valAx>
        <c:axId val="49137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5.0866792349470082E-3"/>
              <c:y val="2.39805346008269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Drug Overdose Death Rates for Men,</a:t>
            </a:r>
          </a:p>
          <a:p>
            <a:pPr>
              <a:defRPr sz="1600"/>
            </a:pPr>
            <a:r>
              <a:rPr lang="en-US" sz="1600"/>
              <a:t> per 100,000,</a:t>
            </a:r>
            <a:r>
              <a:rPr lang="en-US" sz="1600" baseline="0"/>
              <a:t> </a:t>
            </a:r>
            <a:r>
              <a:rPr lang="en-US" sz="1600"/>
              <a:t>U.S.A.</a:t>
            </a:r>
          </a:p>
        </c:rich>
      </c:tx>
      <c:layout>
        <c:manualLayout>
          <c:xMode val="edge"/>
          <c:yMode val="edge"/>
          <c:x val="0"/>
          <c:y val="6.06207144480670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6249549119771E-2"/>
          <c:y val="0.10954033605401024"/>
          <c:w val="0.84574162188185686"/>
          <c:h val="0.7826410677707638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Prep'!$T$2</c:f>
              <c:strCache>
                <c:ptCount val="1"/>
                <c:pt idx="0">
                  <c:v>25-34 years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9645569304131704E-2"/>
                  <c:y val="2.2347612278587777E-2"/>
                </c:manualLayout>
              </c:layout>
              <c:tx>
                <c:rich>
                  <a:bodyPr/>
                  <a:lstStyle/>
                  <a:p>
                    <a:fld id="{8A965E06-58EE-4783-89D6-EF5CA9DE06E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Prep'!$T$3:$T$26</c:f>
              <c:numCache>
                <c:formatCode>General</c:formatCode>
                <c:ptCount val="24"/>
                <c:pt idx="0">
                  <c:v>8.5</c:v>
                </c:pt>
                <c:pt idx="1">
                  <c:v>8.5</c:v>
                </c:pt>
                <c:pt idx="2">
                  <c:v>8.9</c:v>
                </c:pt>
                <c:pt idx="3">
                  <c:v>11.1</c:v>
                </c:pt>
                <c:pt idx="4">
                  <c:v>12.2</c:v>
                </c:pt>
                <c:pt idx="5">
                  <c:v>13</c:v>
                </c:pt>
                <c:pt idx="6">
                  <c:v>15.7</c:v>
                </c:pt>
                <c:pt idx="7">
                  <c:v>19.100000000000001</c:v>
                </c:pt>
                <c:pt idx="8">
                  <c:v>19.8</c:v>
                </c:pt>
                <c:pt idx="9">
                  <c:v>20.3</c:v>
                </c:pt>
                <c:pt idx="10">
                  <c:v>20.5</c:v>
                </c:pt>
                <c:pt idx="11">
                  <c:v>21.7</c:v>
                </c:pt>
                <c:pt idx="12">
                  <c:v>24.2</c:v>
                </c:pt>
                <c:pt idx="13">
                  <c:v>23.7</c:v>
                </c:pt>
                <c:pt idx="14">
                  <c:v>25.7</c:v>
                </c:pt>
                <c:pt idx="15">
                  <c:v>28.8</c:v>
                </c:pt>
                <c:pt idx="16">
                  <c:v>34.9</c:v>
                </c:pt>
                <c:pt idx="17">
                  <c:v>45.2</c:v>
                </c:pt>
                <c:pt idx="18">
                  <c:v>50.2</c:v>
                </c:pt>
                <c:pt idx="19">
                  <c:v>46</c:v>
                </c:pt>
                <c:pt idx="20">
                  <c:v>46.2</c:v>
                </c:pt>
                <c:pt idx="21">
                  <c:v>62.8</c:v>
                </c:pt>
                <c:pt idx="22">
                  <c:v>71.400000000000006</c:v>
                </c:pt>
                <c:pt idx="23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1D0-8EA7-4ECEEE836A42}"/>
            </c:ext>
          </c:extLst>
        </c:ser>
        <c:ser>
          <c:idx val="1"/>
          <c:order val="1"/>
          <c:tx>
            <c:strRef>
              <c:f>'Graph Prep'!$U$2</c:f>
              <c:strCache>
                <c:ptCount val="1"/>
                <c:pt idx="0">
                  <c:v>35-44 years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5240506048117168E-2"/>
                  <c:y val="-5.4628614460813393E-2"/>
                </c:manualLayout>
              </c:layout>
              <c:tx>
                <c:rich>
                  <a:bodyPr/>
                  <a:lstStyle/>
                  <a:p>
                    <a:fld id="{CB6E80A4-141D-4128-8EB3-7C8D80084E9C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Prep'!$U$3:$U$26</c:f>
              <c:numCache>
                <c:formatCode>General</c:formatCode>
                <c:ptCount val="24"/>
                <c:pt idx="0">
                  <c:v>14</c:v>
                </c:pt>
                <c:pt idx="1">
                  <c:v>14.3</c:v>
                </c:pt>
                <c:pt idx="2">
                  <c:v>14.8</c:v>
                </c:pt>
                <c:pt idx="3">
                  <c:v>17.600000000000001</c:v>
                </c:pt>
                <c:pt idx="4">
                  <c:v>18</c:v>
                </c:pt>
                <c:pt idx="5">
                  <c:v>18.3</c:v>
                </c:pt>
                <c:pt idx="6">
                  <c:v>19.600000000000001</c:v>
                </c:pt>
                <c:pt idx="7">
                  <c:v>22.5</c:v>
                </c:pt>
                <c:pt idx="8">
                  <c:v>21.6</c:v>
                </c:pt>
                <c:pt idx="9">
                  <c:v>21</c:v>
                </c:pt>
                <c:pt idx="10">
                  <c:v>20.9</c:v>
                </c:pt>
                <c:pt idx="11">
                  <c:v>20.8</c:v>
                </c:pt>
                <c:pt idx="12">
                  <c:v>22.8</c:v>
                </c:pt>
                <c:pt idx="13">
                  <c:v>23</c:v>
                </c:pt>
                <c:pt idx="14">
                  <c:v>24.1</c:v>
                </c:pt>
                <c:pt idx="15">
                  <c:v>26.8</c:v>
                </c:pt>
                <c:pt idx="16">
                  <c:v>32.6</c:v>
                </c:pt>
                <c:pt idx="17">
                  <c:v>42.7</c:v>
                </c:pt>
                <c:pt idx="18">
                  <c:v>48.6</c:v>
                </c:pt>
                <c:pt idx="19">
                  <c:v>48.3</c:v>
                </c:pt>
                <c:pt idx="20">
                  <c:v>52.5</c:v>
                </c:pt>
                <c:pt idx="21">
                  <c:v>71.3</c:v>
                </c:pt>
                <c:pt idx="22">
                  <c:v>82.2</c:v>
                </c:pt>
                <c:pt idx="23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1D0-8EA7-4ECEEE836A42}"/>
            </c:ext>
          </c:extLst>
        </c:ser>
        <c:ser>
          <c:idx val="2"/>
          <c:order val="2"/>
          <c:tx>
            <c:strRef>
              <c:f>'Graph Prep'!$V$2</c:f>
              <c:strCache>
                <c:ptCount val="1"/>
                <c:pt idx="0">
                  <c:v>45-54 years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9645569304131704E-2"/>
                  <c:y val="-4.0391931929125061E-2"/>
                </c:manualLayout>
              </c:layout>
              <c:tx>
                <c:rich>
                  <a:bodyPr/>
                  <a:lstStyle/>
                  <a:p>
                    <a:fld id="{B9475522-D1F6-4A17-A845-A1C50F8504F2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Prep'!$V$3:$V$26</c:f>
              <c:numCache>
                <c:formatCode>General</c:formatCode>
                <c:ptCount val="24"/>
                <c:pt idx="0">
                  <c:v>10.9</c:v>
                </c:pt>
                <c:pt idx="1">
                  <c:v>11.2</c:v>
                </c:pt>
                <c:pt idx="2">
                  <c:v>12.1</c:v>
                </c:pt>
                <c:pt idx="3">
                  <c:v>15.1</c:v>
                </c:pt>
                <c:pt idx="4">
                  <c:v>16.899999999999999</c:v>
                </c:pt>
                <c:pt idx="5">
                  <c:v>18.100000000000001</c:v>
                </c:pt>
                <c:pt idx="6">
                  <c:v>20.6</c:v>
                </c:pt>
                <c:pt idx="7">
                  <c:v>23.9</c:v>
                </c:pt>
                <c:pt idx="8">
                  <c:v>23.5</c:v>
                </c:pt>
                <c:pt idx="9">
                  <c:v>23.7</c:v>
                </c:pt>
                <c:pt idx="10">
                  <c:v>23.3</c:v>
                </c:pt>
                <c:pt idx="11">
                  <c:v>22.9</c:v>
                </c:pt>
                <c:pt idx="12">
                  <c:v>25</c:v>
                </c:pt>
                <c:pt idx="13">
                  <c:v>25</c:v>
                </c:pt>
                <c:pt idx="14">
                  <c:v>26.5</c:v>
                </c:pt>
                <c:pt idx="15">
                  <c:v>27.9</c:v>
                </c:pt>
                <c:pt idx="16">
                  <c:v>30.4</c:v>
                </c:pt>
                <c:pt idx="17">
                  <c:v>37.6</c:v>
                </c:pt>
                <c:pt idx="18">
                  <c:v>43.3</c:v>
                </c:pt>
                <c:pt idx="19">
                  <c:v>41.4</c:v>
                </c:pt>
                <c:pt idx="20">
                  <c:v>44.7</c:v>
                </c:pt>
                <c:pt idx="21">
                  <c:v>59.8</c:v>
                </c:pt>
                <c:pt idx="22">
                  <c:v>69.3</c:v>
                </c:pt>
                <c:pt idx="23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1D0-8EA7-4ECEEE836A42}"/>
            </c:ext>
          </c:extLst>
        </c:ser>
        <c:ser>
          <c:idx val="3"/>
          <c:order val="3"/>
          <c:tx>
            <c:strRef>
              <c:f>'Graph Prep'!$W$2</c:f>
              <c:strCache>
                <c:ptCount val="1"/>
                <c:pt idx="0">
                  <c:v>55-64 years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8177214885460262E-2"/>
                  <c:y val="-2.2338350674356567E-2"/>
                </c:manualLayout>
              </c:layout>
              <c:tx>
                <c:rich>
                  <a:bodyPr/>
                  <a:lstStyle/>
                  <a:p>
                    <a:fld id="{4FBF8F82-23A1-4269-AC6A-6C543DB8DADB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Prep'!$W$3:$W$26</c:f>
              <c:numCache>
                <c:formatCode>General</c:formatCode>
                <c:ptCount val="24"/>
                <c:pt idx="0">
                  <c:v>3.2</c:v>
                </c:pt>
                <c:pt idx="1">
                  <c:v>2.7</c:v>
                </c:pt>
                <c:pt idx="2">
                  <c:v>3.5</c:v>
                </c:pt>
                <c:pt idx="3">
                  <c:v>4.5</c:v>
                </c:pt>
                <c:pt idx="4">
                  <c:v>5.4</c:v>
                </c:pt>
                <c:pt idx="5">
                  <c:v>6</c:v>
                </c:pt>
                <c:pt idx="6">
                  <c:v>7.8</c:v>
                </c:pt>
                <c:pt idx="7">
                  <c:v>9.1999999999999993</c:v>
                </c:pt>
                <c:pt idx="8">
                  <c:v>10.5</c:v>
                </c:pt>
                <c:pt idx="9">
                  <c:v>11.1</c:v>
                </c:pt>
                <c:pt idx="10">
                  <c:v>12.1</c:v>
                </c:pt>
                <c:pt idx="11">
                  <c:v>13.1</c:v>
                </c:pt>
                <c:pt idx="12">
                  <c:v>14.5</c:v>
                </c:pt>
                <c:pt idx="13">
                  <c:v>15.4</c:v>
                </c:pt>
                <c:pt idx="14">
                  <c:v>18.399999999999999</c:v>
                </c:pt>
                <c:pt idx="15">
                  <c:v>19.399999999999999</c:v>
                </c:pt>
                <c:pt idx="16">
                  <c:v>22.1</c:v>
                </c:pt>
                <c:pt idx="17">
                  <c:v>27.8</c:v>
                </c:pt>
                <c:pt idx="18">
                  <c:v>31.9</c:v>
                </c:pt>
                <c:pt idx="19">
                  <c:v>32.9</c:v>
                </c:pt>
                <c:pt idx="20">
                  <c:v>36.799999999999997</c:v>
                </c:pt>
                <c:pt idx="21">
                  <c:v>48.2</c:v>
                </c:pt>
                <c:pt idx="22">
                  <c:v>59.4</c:v>
                </c:pt>
                <c:pt idx="23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1D0-8EA7-4ECEEE836A42}"/>
            </c:ext>
          </c:extLst>
        </c:ser>
        <c:ser>
          <c:idx val="4"/>
          <c:order val="4"/>
          <c:tx>
            <c:strRef>
              <c:f>'Graph Prep'!$X$2</c:f>
              <c:strCache>
                <c:ptCount val="1"/>
                <c:pt idx="0">
                  <c:v>65-74 years</c:v>
                </c:pt>
              </c:strCache>
            </c:strRef>
          </c:tx>
          <c:spPr>
            <a:ln w="635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6689205328900874E-2"/>
                  <c:y val="-3.0308280480977463E-2"/>
                </c:manualLayout>
              </c:layout>
              <c:tx>
                <c:rich>
                  <a:bodyPr/>
                  <a:lstStyle/>
                  <a:p>
                    <a:fld id="{2EB07193-CB2E-41D1-8282-CC7A0528D34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Prep'!$X$3:$X$26</c:f>
              <c:numCache>
                <c:formatCode>General</c:formatCode>
                <c:ptCount val="24"/>
                <c:pt idx="0">
                  <c:v>1.5</c:v>
                </c:pt>
                <c:pt idx="1">
                  <c:v>1.3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1.9</c:v>
                </c:pt>
                <c:pt idx="6">
                  <c:v>2.1</c:v>
                </c:pt>
                <c:pt idx="7">
                  <c:v>2.2999999999999998</c:v>
                </c:pt>
                <c:pt idx="8">
                  <c:v>3</c:v>
                </c:pt>
                <c:pt idx="9">
                  <c:v>3.1</c:v>
                </c:pt>
                <c:pt idx="10">
                  <c:v>3</c:v>
                </c:pt>
                <c:pt idx="11">
                  <c:v>3</c:v>
                </c:pt>
                <c:pt idx="12">
                  <c:v>3.6</c:v>
                </c:pt>
                <c:pt idx="13">
                  <c:v>4.3</c:v>
                </c:pt>
                <c:pt idx="14">
                  <c:v>4.7</c:v>
                </c:pt>
                <c:pt idx="15">
                  <c:v>5.2</c:v>
                </c:pt>
                <c:pt idx="16">
                  <c:v>6.6</c:v>
                </c:pt>
                <c:pt idx="17">
                  <c:v>7.8</c:v>
                </c:pt>
                <c:pt idx="18">
                  <c:v>9.6</c:v>
                </c:pt>
                <c:pt idx="19">
                  <c:v>11.3</c:v>
                </c:pt>
                <c:pt idx="20">
                  <c:v>13.3</c:v>
                </c:pt>
                <c:pt idx="21">
                  <c:v>17</c:v>
                </c:pt>
                <c:pt idx="22">
                  <c:v>22.5</c:v>
                </c:pt>
                <c:pt idx="23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1D0-8EA7-4ECEEE836A42}"/>
            </c:ext>
          </c:extLst>
        </c:ser>
        <c:ser>
          <c:idx val="5"/>
          <c:order val="5"/>
          <c:tx>
            <c:strRef>
              <c:f>'Graph Prep'!$Y$2</c:f>
              <c:strCache>
                <c:ptCount val="1"/>
                <c:pt idx="0">
                  <c:v>75-84 years</c:v>
                </c:pt>
              </c:strCache>
            </c:strRef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3.6699032897844958E-2"/>
                  <c:y val="-3.8480368752369445E-2"/>
                </c:manualLayout>
              </c:layout>
              <c:tx>
                <c:rich>
                  <a:bodyPr/>
                  <a:lstStyle/>
                  <a:p>
                    <a:fld id="{B1355E8F-7850-4DBE-B973-05705DCFBB4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Prep'!$Y$3:$Y$26</c:f>
              <c:numCache>
                <c:formatCode>General</c:formatCode>
                <c:ptCount val="24"/>
                <c:pt idx="0">
                  <c:v>1.5</c:v>
                </c:pt>
                <c:pt idx="1">
                  <c:v>1.3</c:v>
                </c:pt>
                <c:pt idx="2">
                  <c:v>1.7</c:v>
                </c:pt>
                <c:pt idx="3">
                  <c:v>1.8</c:v>
                </c:pt>
                <c:pt idx="4">
                  <c:v>2.1</c:v>
                </c:pt>
                <c:pt idx="5">
                  <c:v>1.8</c:v>
                </c:pt>
                <c:pt idx="6">
                  <c:v>2.2000000000000002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2.5</c:v>
                </c:pt>
                <c:pt idx="17">
                  <c:v>2.2999999999999998</c:v>
                </c:pt>
                <c:pt idx="18">
                  <c:v>2.2000000000000002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4.5</c:v>
                </c:pt>
                <c:pt idx="23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1D0-8EA7-4ECEEE836A42}"/>
            </c:ext>
          </c:extLst>
        </c:ser>
        <c:ser>
          <c:idx val="6"/>
          <c:order val="6"/>
          <c:tx>
            <c:strRef>
              <c:f>'Graph Prep'!$Z$2</c:f>
              <c:strCache>
                <c:ptCount val="1"/>
                <c:pt idx="0">
                  <c:v>85+ years</c:v>
                </c:pt>
              </c:strCache>
            </c:strRef>
          </c:tx>
          <c:spPr>
            <a:ln w="635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4.5518986978818003E-2"/>
                  <c:y val="6.0839158829167159E-3"/>
                </c:manualLayout>
              </c:layout>
              <c:tx>
                <c:rich>
                  <a:bodyPr/>
                  <a:lstStyle/>
                  <a:p>
                    <a:fld id="{0F008540-B7AB-4D38-B06C-162C5C23E218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Prep'!$S$3:$S$26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Prep'!$Z$3:$Z$26</c:f>
              <c:numCache>
                <c:formatCode>General</c:formatCode>
                <c:ptCount val="24"/>
                <c:pt idx="0">
                  <c:v>3.3</c:v>
                </c:pt>
                <c:pt idx="1">
                  <c:v>4.4000000000000004</c:v>
                </c:pt>
                <c:pt idx="2">
                  <c:v>1.9</c:v>
                </c:pt>
                <c:pt idx="3">
                  <c:v>4</c:v>
                </c:pt>
                <c:pt idx="4">
                  <c:v>2.9</c:v>
                </c:pt>
                <c:pt idx="5">
                  <c:v>2.8</c:v>
                </c:pt>
                <c:pt idx="6">
                  <c:v>3.6</c:v>
                </c:pt>
                <c:pt idx="7">
                  <c:v>3.3</c:v>
                </c:pt>
                <c:pt idx="8">
                  <c:v>2.9</c:v>
                </c:pt>
                <c:pt idx="9">
                  <c:v>2.6</c:v>
                </c:pt>
                <c:pt idx="10">
                  <c:v>3.5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3.2</c:v>
                </c:pt>
                <c:pt idx="15">
                  <c:v>2.2999999999999998</c:v>
                </c:pt>
                <c:pt idx="16">
                  <c:v>2.9</c:v>
                </c:pt>
                <c:pt idx="17">
                  <c:v>2.5</c:v>
                </c:pt>
                <c:pt idx="18">
                  <c:v>2.6</c:v>
                </c:pt>
                <c:pt idx="19">
                  <c:v>2.5</c:v>
                </c:pt>
                <c:pt idx="20">
                  <c:v>1.8</c:v>
                </c:pt>
                <c:pt idx="21">
                  <c:v>2.6</c:v>
                </c:pt>
                <c:pt idx="22">
                  <c:v>2.7</c:v>
                </c:pt>
                <c:pt idx="23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5B-41D0-8EA7-4ECEEE836A42}"/>
            </c:ext>
          </c:extLst>
        </c:ser>
        <c:ser>
          <c:idx val="7"/>
          <c:order val="7"/>
          <c:tx>
            <c:strRef>
              <c:f>'Graph Prep'!$AA$2</c:f>
              <c:strCache>
                <c:ptCount val="1"/>
                <c:pt idx="0">
                  <c:v>15-24 years</c:v>
                </c:pt>
              </c:strCache>
            </c:strRef>
          </c:tx>
          <c:spPr>
            <a:ln w="635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tx>
                <c:rich>
                  <a:bodyPr/>
                  <a:lstStyle/>
                  <a:p>
                    <a:fld id="{81B00D38-AF7A-4D39-95C6-32C57DA01E62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25-41B7-B47E-18744F6EC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Prep'!$AA$3:$AA$26</c:f>
              <c:numCache>
                <c:formatCode>General</c:formatCode>
                <c:ptCount val="24"/>
                <c:pt idx="0">
                  <c:v>3.3</c:v>
                </c:pt>
                <c:pt idx="1">
                  <c:v>4.0999999999999996</c:v>
                </c:pt>
                <c:pt idx="2">
                  <c:v>4.8</c:v>
                </c:pt>
                <c:pt idx="3">
                  <c:v>5.8</c:v>
                </c:pt>
                <c:pt idx="4">
                  <c:v>6.9</c:v>
                </c:pt>
                <c:pt idx="5">
                  <c:v>7.8</c:v>
                </c:pt>
                <c:pt idx="6">
                  <c:v>8.4</c:v>
                </c:pt>
                <c:pt idx="7">
                  <c:v>10.1</c:v>
                </c:pt>
                <c:pt idx="8">
                  <c:v>10.199999999999999</c:v>
                </c:pt>
                <c:pt idx="9">
                  <c:v>10.3</c:v>
                </c:pt>
                <c:pt idx="10">
                  <c:v>9.6999999999999993</c:v>
                </c:pt>
                <c:pt idx="11">
                  <c:v>10</c:v>
                </c:pt>
                <c:pt idx="12">
                  <c:v>10.9</c:v>
                </c:pt>
                <c:pt idx="13">
                  <c:v>10</c:v>
                </c:pt>
                <c:pt idx="14">
                  <c:v>10.199999999999999</c:v>
                </c:pt>
                <c:pt idx="15">
                  <c:v>10.8</c:v>
                </c:pt>
                <c:pt idx="16">
                  <c:v>11.9</c:v>
                </c:pt>
                <c:pt idx="17">
                  <c:v>16</c:v>
                </c:pt>
                <c:pt idx="18">
                  <c:v>15.6</c:v>
                </c:pt>
                <c:pt idx="19">
                  <c:v>13</c:v>
                </c:pt>
                <c:pt idx="20">
                  <c:v>13.7</c:v>
                </c:pt>
                <c:pt idx="21">
                  <c:v>22</c:v>
                </c:pt>
                <c:pt idx="22">
                  <c:v>21.6</c:v>
                </c:pt>
                <c:pt idx="23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5-41B7-B47E-18744F6E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72496"/>
        <c:axId val="658369872"/>
      </c:lineChart>
      <c:catAx>
        <c:axId val="6583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69872"/>
        <c:crosses val="autoZero"/>
        <c:auto val="1"/>
        <c:lblAlgn val="ctr"/>
        <c:lblOffset val="100"/>
        <c:noMultiLvlLbl val="0"/>
      </c:catAx>
      <c:valAx>
        <c:axId val="65836987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  <a:alpha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724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22316443557731"/>
          <c:y val="1.9685992664576216E-2"/>
          <c:w val="0.60977683556442275"/>
          <c:h val="7.2753733624126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9A03B3-2DEA-4D0E-B2F0-06CAAA4A8FCE}">
  <sheetPr codeName="Chart8">
    <tabColor theme="4" tint="0.39997558519241921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4023D-298B-468E-9E24-EB41BEB61635}">
  <sheetPr codeName="Chart9">
    <tabColor theme="4" tint="0.79998168889431442"/>
  </sheetPr>
  <sheetViews>
    <sheetView tabSelected="1" zoomScale="1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D40260-A181-472F-86BD-EAEE647827C4}">
  <sheetPr codeName="Chart10">
    <tabColor theme="4" tint="0.79998168889431442"/>
  </sheetPr>
  <sheetViews>
    <sheetView zoomScale="1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26FD7-9863-4185-8AEE-378EAE868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175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0964F-0613-4F49-9648-0D0F033C6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9138" cy="62624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6A1DB-A4D6-4D6C-BE7F-95135217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MPCL\OneDrive%20-%20Conning\Documents\STUMP%20writing\mortality\Movember\Prostate%20Canc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MPCL\Downloads\Prostate%20Cancer%202022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-2019"/>
      <sheetName val="1979-1998"/>
      <sheetName val="1968-1978"/>
      <sheetName val="Overall Rates"/>
      <sheetName val="Age Ranges"/>
      <sheetName val="Prior Decade Improvement"/>
      <sheetName val="Graph prep"/>
      <sheetName val="Documentation Informatio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2">
          <cell r="D2">
            <v>29.6</v>
          </cell>
        </row>
        <row r="33">
          <cell r="D33">
            <v>31.3</v>
          </cell>
        </row>
        <row r="34">
          <cell r="D34">
            <v>30.4</v>
          </cell>
        </row>
        <row r="35">
          <cell r="D35">
            <v>29.4</v>
          </cell>
        </row>
        <row r="36">
          <cell r="D36">
            <v>28.6</v>
          </cell>
        </row>
        <row r="37">
          <cell r="D37">
            <v>27.1</v>
          </cell>
        </row>
        <row r="38">
          <cell r="D38">
            <v>26.1</v>
          </cell>
        </row>
        <row r="39">
          <cell r="D39">
            <v>25.3</v>
          </cell>
        </row>
        <row r="40">
          <cell r="D40">
            <v>24.2</v>
          </cell>
        </row>
        <row r="41">
          <cell r="D41">
            <v>24.2</v>
          </cell>
        </row>
        <row r="42">
          <cell r="D42">
            <v>23</v>
          </cell>
        </row>
        <row r="43">
          <cell r="D43">
            <v>22.1</v>
          </cell>
        </row>
        <row r="44">
          <cell r="D44">
            <v>21.9</v>
          </cell>
        </row>
        <row r="45">
          <cell r="D45">
            <v>20.7</v>
          </cell>
        </row>
        <row r="46">
          <cell r="D46">
            <v>19.5</v>
          </cell>
        </row>
        <row r="47">
          <cell r="D47">
            <v>19.2</v>
          </cell>
        </row>
        <row r="48">
          <cell r="D48">
            <v>19</v>
          </cell>
        </row>
        <row r="49">
          <cell r="D49">
            <v>18.8</v>
          </cell>
        </row>
        <row r="50">
          <cell r="D50">
            <v>19.3</v>
          </cell>
        </row>
        <row r="51">
          <cell r="D51">
            <v>18.7</v>
          </cell>
        </row>
        <row r="52">
          <cell r="D52">
            <v>18.8</v>
          </cell>
        </row>
        <row r="53">
          <cell r="D53">
            <v>18.3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 2018-2022"/>
      <sheetName val="Prov 2018-2022 by age"/>
      <sheetName val="Prov 2018-2022 by state"/>
      <sheetName val="Prov 2018-2022 by race ethnicit"/>
      <sheetName val="UCD 1999-2020"/>
      <sheetName val="UCD 1999-2020 by age"/>
      <sheetName val="UCD 1999-2020 by state"/>
      <sheetName val="UCD 1999-2020 by race ethnicity"/>
      <sheetName val="1999-2019"/>
      <sheetName val="1979-1998"/>
      <sheetName val="1968-1978"/>
      <sheetName val="Overall Rates"/>
      <sheetName val="Age Ranges"/>
      <sheetName val="Prior Decade Improvement"/>
      <sheetName val="Age Graph prep"/>
      <sheetName val="Documentation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>
        <row r="54">
          <cell r="D54">
            <v>18.5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63-F852-41B1-BDA2-0F618E8A3B32}">
  <sheetPr codeName="Sheet1">
    <tabColor theme="7" tint="0.39997558519241921"/>
  </sheetPr>
  <dimension ref="A1:AV551"/>
  <sheetViews>
    <sheetView workbookViewId="0">
      <selection activeCell="I53" sqref="I2:I53"/>
    </sheetView>
  </sheetViews>
  <sheetFormatPr defaultRowHeight="14.5" x14ac:dyDescent="0.35"/>
  <sheetData>
    <row r="1" spans="1:48" x14ac:dyDescent="0.35">
      <c r="A1" t="s">
        <v>109</v>
      </c>
      <c r="N1" t="s">
        <v>109</v>
      </c>
      <c r="AA1" t="s">
        <v>116</v>
      </c>
      <c r="AM1" t="s">
        <v>125</v>
      </c>
    </row>
    <row r="2" spans="1:48" x14ac:dyDescent="0.35">
      <c r="A2" t="s">
        <v>105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N2" t="s">
        <v>0</v>
      </c>
      <c r="O2" t="s">
        <v>1</v>
      </c>
      <c r="P2" t="s">
        <v>2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90</v>
      </c>
      <c r="W2" t="s">
        <v>105</v>
      </c>
      <c r="AA2" t="s">
        <v>105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M2" t="s">
        <v>0</v>
      </c>
      <c r="AN2" t="s">
        <v>1</v>
      </c>
      <c r="AO2" t="s">
        <v>2</v>
      </c>
      <c r="AP2" t="s">
        <v>5</v>
      </c>
      <c r="AQ2" t="s">
        <v>6</v>
      </c>
      <c r="AR2" t="s">
        <v>3</v>
      </c>
      <c r="AS2" t="s">
        <v>4</v>
      </c>
      <c r="AT2" t="s">
        <v>7</v>
      </c>
      <c r="AU2" t="s">
        <v>8</v>
      </c>
      <c r="AV2" t="s">
        <v>9</v>
      </c>
    </row>
    <row r="3" spans="1:48" x14ac:dyDescent="0.35">
      <c r="A3" s="3" t="str">
        <f>B3&amp;F3&amp;D3</f>
        <v>1999Female5-14 years</v>
      </c>
      <c r="B3">
        <v>1999</v>
      </c>
      <c r="C3">
        <v>1999</v>
      </c>
      <c r="D3" t="s">
        <v>10</v>
      </c>
      <c r="E3" s="1">
        <v>44330</v>
      </c>
      <c r="F3" t="s">
        <v>11</v>
      </c>
      <c r="G3" t="s">
        <v>12</v>
      </c>
      <c r="H3">
        <v>50</v>
      </c>
      <c r="I3">
        <v>19908282</v>
      </c>
      <c r="J3">
        <v>0.3</v>
      </c>
      <c r="O3">
        <v>1999</v>
      </c>
      <c r="P3">
        <v>1999</v>
      </c>
      <c r="Q3" t="s">
        <v>11</v>
      </c>
      <c r="R3" t="s">
        <v>12</v>
      </c>
      <c r="S3">
        <v>5737</v>
      </c>
      <c r="T3">
        <v>142237295</v>
      </c>
      <c r="U3">
        <v>4</v>
      </c>
      <c r="V3">
        <v>4</v>
      </c>
      <c r="W3" s="3" t="str">
        <f>O3&amp;Q3</f>
        <v>1999Female</v>
      </c>
      <c r="AA3" s="3" t="str">
        <f>AB3&amp;AD3</f>
        <v>1999Female</v>
      </c>
      <c r="AB3">
        <v>1999</v>
      </c>
      <c r="AC3">
        <v>1999</v>
      </c>
      <c r="AD3" t="s">
        <v>11</v>
      </c>
      <c r="AE3" t="s">
        <v>12</v>
      </c>
      <c r="AF3">
        <v>1215939</v>
      </c>
      <c r="AG3">
        <v>142237295</v>
      </c>
      <c r="AH3">
        <v>854.9</v>
      </c>
      <c r="AI3">
        <v>734</v>
      </c>
      <c r="AN3">
        <v>1999</v>
      </c>
      <c r="AO3">
        <v>1999</v>
      </c>
      <c r="AP3" t="s">
        <v>11</v>
      </c>
      <c r="AQ3" t="s">
        <v>12</v>
      </c>
      <c r="AR3" t="s">
        <v>117</v>
      </c>
      <c r="AS3">
        <v>1</v>
      </c>
      <c r="AT3">
        <v>12291</v>
      </c>
      <c r="AU3">
        <v>1852123</v>
      </c>
      <c r="AV3">
        <v>663.6</v>
      </c>
    </row>
    <row r="4" spans="1:48" x14ac:dyDescent="0.35">
      <c r="A4" s="3" t="str">
        <f t="shared" ref="A4:A67" si="0">B4&amp;F4&amp;D4</f>
        <v>1999Male5-14 years</v>
      </c>
      <c r="B4">
        <v>1999</v>
      </c>
      <c r="C4">
        <v>1999</v>
      </c>
      <c r="D4" t="s">
        <v>10</v>
      </c>
      <c r="E4" s="1">
        <v>44330</v>
      </c>
      <c r="F4" t="s">
        <v>13</v>
      </c>
      <c r="G4" t="s">
        <v>14</v>
      </c>
      <c r="H4">
        <v>193</v>
      </c>
      <c r="I4">
        <v>20911542</v>
      </c>
      <c r="J4">
        <v>0.9</v>
      </c>
      <c r="O4">
        <v>1999</v>
      </c>
      <c r="P4">
        <v>1999</v>
      </c>
      <c r="Q4" t="s">
        <v>13</v>
      </c>
      <c r="R4" t="s">
        <v>14</v>
      </c>
      <c r="S4">
        <v>23443</v>
      </c>
      <c r="T4">
        <v>136802873</v>
      </c>
      <c r="U4">
        <v>17.100000000000001</v>
      </c>
      <c r="V4">
        <v>17.8</v>
      </c>
      <c r="W4" s="3" t="str">
        <f t="shared" ref="W4:W67" si="1">O4&amp;Q4</f>
        <v>1999Male</v>
      </c>
      <c r="AA4" s="3" t="str">
        <f t="shared" ref="AA4:AA44" si="2">AB4&amp;AD4</f>
        <v>1999Male</v>
      </c>
      <c r="AB4">
        <v>1999</v>
      </c>
      <c r="AC4">
        <v>1999</v>
      </c>
      <c r="AD4" t="s">
        <v>13</v>
      </c>
      <c r="AE4" t="s">
        <v>14</v>
      </c>
      <c r="AF4">
        <v>1175460</v>
      </c>
      <c r="AG4">
        <v>136802873</v>
      </c>
      <c r="AH4">
        <v>859.2</v>
      </c>
      <c r="AI4">
        <v>1067</v>
      </c>
      <c r="AN4">
        <v>1999</v>
      </c>
      <c r="AO4">
        <v>1999</v>
      </c>
      <c r="AP4" t="s">
        <v>11</v>
      </c>
      <c r="AQ4" t="s">
        <v>12</v>
      </c>
      <c r="AR4" t="s">
        <v>118</v>
      </c>
      <c r="AS4" s="1">
        <v>44200</v>
      </c>
      <c r="AT4">
        <v>2274</v>
      </c>
      <c r="AU4">
        <v>7493614</v>
      </c>
      <c r="AV4">
        <v>30.3</v>
      </c>
    </row>
    <row r="5" spans="1:48" x14ac:dyDescent="0.35">
      <c r="A5" s="3" t="str">
        <f t="shared" si="0"/>
        <v>1999Female15-24 years</v>
      </c>
      <c r="B5">
        <v>1999</v>
      </c>
      <c r="C5">
        <v>1999</v>
      </c>
      <c r="D5" t="s">
        <v>15</v>
      </c>
      <c r="E5" t="s">
        <v>16</v>
      </c>
      <c r="F5" t="s">
        <v>11</v>
      </c>
      <c r="G5" t="s">
        <v>12</v>
      </c>
      <c r="H5">
        <v>575</v>
      </c>
      <c r="I5">
        <v>18860184</v>
      </c>
      <c r="J5">
        <v>3</v>
      </c>
      <c r="O5">
        <v>2000</v>
      </c>
      <c r="P5">
        <v>2000</v>
      </c>
      <c r="Q5" t="s">
        <v>11</v>
      </c>
      <c r="R5" t="s">
        <v>12</v>
      </c>
      <c r="S5">
        <v>5722</v>
      </c>
      <c r="T5">
        <v>143368343</v>
      </c>
      <c r="U5">
        <v>4</v>
      </c>
      <c r="V5">
        <v>4</v>
      </c>
      <c r="W5" s="3" t="str">
        <f t="shared" si="1"/>
        <v>2000Female</v>
      </c>
      <c r="AA5" s="3" t="str">
        <f t="shared" si="2"/>
        <v>2000Female</v>
      </c>
      <c r="AB5">
        <v>2000</v>
      </c>
      <c r="AC5">
        <v>2000</v>
      </c>
      <c r="AD5" t="s">
        <v>11</v>
      </c>
      <c r="AE5" t="s">
        <v>12</v>
      </c>
      <c r="AF5">
        <v>1225773</v>
      </c>
      <c r="AG5">
        <v>143368343</v>
      </c>
      <c r="AH5">
        <v>855</v>
      </c>
      <c r="AI5">
        <v>731.4</v>
      </c>
      <c r="AN5">
        <v>1999</v>
      </c>
      <c r="AO5">
        <v>1999</v>
      </c>
      <c r="AP5" t="s">
        <v>11</v>
      </c>
      <c r="AQ5" t="s">
        <v>12</v>
      </c>
      <c r="AR5" t="s">
        <v>10</v>
      </c>
      <c r="AS5" s="1">
        <v>44330</v>
      </c>
      <c r="AT5">
        <v>3103</v>
      </c>
      <c r="AU5">
        <v>19908282</v>
      </c>
      <c r="AV5">
        <v>15.6</v>
      </c>
    </row>
    <row r="6" spans="1:48" x14ac:dyDescent="0.35">
      <c r="A6" s="3" t="str">
        <f t="shared" si="0"/>
        <v>1999Male15-24 years</v>
      </c>
      <c r="B6">
        <v>1999</v>
      </c>
      <c r="C6">
        <v>1999</v>
      </c>
      <c r="D6" t="s">
        <v>15</v>
      </c>
      <c r="E6" t="s">
        <v>16</v>
      </c>
      <c r="F6" t="s">
        <v>13</v>
      </c>
      <c r="G6" t="s">
        <v>14</v>
      </c>
      <c r="H6">
        <v>3325</v>
      </c>
      <c r="I6">
        <v>19815847</v>
      </c>
      <c r="J6">
        <v>16.8</v>
      </c>
      <c r="O6">
        <v>2000</v>
      </c>
      <c r="P6">
        <v>2000</v>
      </c>
      <c r="Q6" t="s">
        <v>13</v>
      </c>
      <c r="R6" t="s">
        <v>14</v>
      </c>
      <c r="S6">
        <v>23597</v>
      </c>
      <c r="T6">
        <v>138053563</v>
      </c>
      <c r="U6">
        <v>17.100000000000001</v>
      </c>
      <c r="V6">
        <v>17.7</v>
      </c>
      <c r="W6" s="3" t="str">
        <f t="shared" si="1"/>
        <v>2000Male</v>
      </c>
      <c r="AA6" s="3" t="str">
        <f t="shared" si="2"/>
        <v>2000Male</v>
      </c>
      <c r="AB6">
        <v>2000</v>
      </c>
      <c r="AC6">
        <v>2000</v>
      </c>
      <c r="AD6" t="s">
        <v>13</v>
      </c>
      <c r="AE6" t="s">
        <v>14</v>
      </c>
      <c r="AF6">
        <v>1177578</v>
      </c>
      <c r="AG6">
        <v>138053563</v>
      </c>
      <c r="AH6">
        <v>853</v>
      </c>
      <c r="AI6">
        <v>1053.8</v>
      </c>
      <c r="AN6">
        <v>1999</v>
      </c>
      <c r="AO6">
        <v>1999</v>
      </c>
      <c r="AP6" t="s">
        <v>11</v>
      </c>
      <c r="AQ6" t="s">
        <v>12</v>
      </c>
      <c r="AR6" t="s">
        <v>15</v>
      </c>
      <c r="AS6" t="s">
        <v>16</v>
      </c>
      <c r="AT6">
        <v>8242</v>
      </c>
      <c r="AU6">
        <v>18860184</v>
      </c>
      <c r="AV6">
        <v>43.7</v>
      </c>
    </row>
    <row r="7" spans="1:48" x14ac:dyDescent="0.35">
      <c r="A7" s="3" t="str">
        <f t="shared" si="0"/>
        <v>1999Female25-34 years</v>
      </c>
      <c r="B7">
        <v>1999</v>
      </c>
      <c r="C7">
        <v>1999</v>
      </c>
      <c r="D7" t="s">
        <v>17</v>
      </c>
      <c r="E7" t="s">
        <v>18</v>
      </c>
      <c r="F7" t="s">
        <v>11</v>
      </c>
      <c r="G7" t="s">
        <v>12</v>
      </c>
      <c r="H7">
        <v>911</v>
      </c>
      <c r="I7">
        <v>19945090</v>
      </c>
      <c r="J7">
        <v>4.5999999999999996</v>
      </c>
      <c r="O7">
        <v>2001</v>
      </c>
      <c r="P7">
        <v>2001</v>
      </c>
      <c r="Q7" t="s">
        <v>11</v>
      </c>
      <c r="R7" t="s">
        <v>12</v>
      </c>
      <c r="S7">
        <v>5938</v>
      </c>
      <c r="T7">
        <v>145077463</v>
      </c>
      <c r="U7">
        <v>4.0999999999999996</v>
      </c>
      <c r="V7">
        <v>4</v>
      </c>
      <c r="W7" s="3" t="str">
        <f t="shared" si="1"/>
        <v>2001Female</v>
      </c>
      <c r="AA7" s="3" t="str">
        <f t="shared" si="2"/>
        <v>2001Female</v>
      </c>
      <c r="AB7">
        <v>2001</v>
      </c>
      <c r="AC7">
        <v>2001</v>
      </c>
      <c r="AD7" t="s">
        <v>11</v>
      </c>
      <c r="AE7" t="s">
        <v>12</v>
      </c>
      <c r="AF7">
        <v>1233004</v>
      </c>
      <c r="AG7">
        <v>145077463</v>
      </c>
      <c r="AH7">
        <v>849.9</v>
      </c>
      <c r="AI7">
        <v>725.6</v>
      </c>
      <c r="AN7">
        <v>1999</v>
      </c>
      <c r="AO7">
        <v>1999</v>
      </c>
      <c r="AP7" t="s">
        <v>11</v>
      </c>
      <c r="AQ7" t="s">
        <v>12</v>
      </c>
      <c r="AR7" t="s">
        <v>17</v>
      </c>
      <c r="AS7" t="s">
        <v>18</v>
      </c>
      <c r="AT7">
        <v>12790</v>
      </c>
      <c r="AU7">
        <v>19945090</v>
      </c>
      <c r="AV7">
        <v>64.099999999999994</v>
      </c>
    </row>
    <row r="8" spans="1:48" x14ac:dyDescent="0.35">
      <c r="A8" s="3" t="str">
        <f t="shared" si="0"/>
        <v>1999Male25-34 years</v>
      </c>
      <c r="B8">
        <v>1999</v>
      </c>
      <c r="C8">
        <v>1999</v>
      </c>
      <c r="D8" t="s">
        <v>17</v>
      </c>
      <c r="E8" t="s">
        <v>18</v>
      </c>
      <c r="F8" t="s">
        <v>13</v>
      </c>
      <c r="G8" t="s">
        <v>14</v>
      </c>
      <c r="H8">
        <v>4188</v>
      </c>
      <c r="I8">
        <v>20233316</v>
      </c>
      <c r="J8">
        <v>20.7</v>
      </c>
      <c r="O8">
        <v>2001</v>
      </c>
      <c r="P8">
        <v>2001</v>
      </c>
      <c r="Q8" t="s">
        <v>13</v>
      </c>
      <c r="R8" t="s">
        <v>14</v>
      </c>
      <c r="S8">
        <v>24607</v>
      </c>
      <c r="T8">
        <v>139891492</v>
      </c>
      <c r="U8">
        <v>17.600000000000001</v>
      </c>
      <c r="V8">
        <v>18.100000000000001</v>
      </c>
      <c r="W8" s="3" t="str">
        <f t="shared" si="1"/>
        <v>2001Male</v>
      </c>
      <c r="AA8" s="3" t="str">
        <f t="shared" si="2"/>
        <v>2001Male</v>
      </c>
      <c r="AB8">
        <v>2001</v>
      </c>
      <c r="AC8">
        <v>2001</v>
      </c>
      <c r="AD8" t="s">
        <v>13</v>
      </c>
      <c r="AE8" t="s">
        <v>14</v>
      </c>
      <c r="AF8">
        <v>1183421</v>
      </c>
      <c r="AG8">
        <v>139891492</v>
      </c>
      <c r="AH8">
        <v>846</v>
      </c>
      <c r="AI8">
        <v>1035.4000000000001</v>
      </c>
      <c r="AN8">
        <v>1999</v>
      </c>
      <c r="AO8">
        <v>1999</v>
      </c>
      <c r="AP8" t="s">
        <v>11</v>
      </c>
      <c r="AQ8" t="s">
        <v>12</v>
      </c>
      <c r="AR8" t="s">
        <v>19</v>
      </c>
      <c r="AS8" t="s">
        <v>20</v>
      </c>
      <c r="AT8">
        <v>32138</v>
      </c>
      <c r="AU8">
        <v>22669604</v>
      </c>
      <c r="AV8">
        <v>141.80000000000001</v>
      </c>
    </row>
    <row r="9" spans="1:48" x14ac:dyDescent="0.35">
      <c r="A9" s="3" t="str">
        <f t="shared" si="0"/>
        <v>1999Female35-44 years</v>
      </c>
      <c r="B9">
        <v>1999</v>
      </c>
      <c r="C9">
        <v>1999</v>
      </c>
      <c r="D9" t="s">
        <v>19</v>
      </c>
      <c r="E9" t="s">
        <v>20</v>
      </c>
      <c r="F9" t="s">
        <v>11</v>
      </c>
      <c r="G9" t="s">
        <v>12</v>
      </c>
      <c r="H9">
        <v>1445</v>
      </c>
      <c r="I9">
        <v>22669604</v>
      </c>
      <c r="J9">
        <v>6.4</v>
      </c>
      <c r="O9">
        <v>2002</v>
      </c>
      <c r="P9">
        <v>2002</v>
      </c>
      <c r="Q9" t="s">
        <v>11</v>
      </c>
      <c r="R9" t="s">
        <v>12</v>
      </c>
      <c r="S9">
        <v>6232</v>
      </c>
      <c r="T9">
        <v>146394634</v>
      </c>
      <c r="U9">
        <v>4.3</v>
      </c>
      <c r="V9">
        <v>4.2</v>
      </c>
      <c r="W9" s="3" t="str">
        <f t="shared" si="1"/>
        <v>2002Female</v>
      </c>
      <c r="AA9" s="3" t="str">
        <f t="shared" si="2"/>
        <v>2002Female</v>
      </c>
      <c r="AB9">
        <v>2002</v>
      </c>
      <c r="AC9">
        <v>2002</v>
      </c>
      <c r="AD9" t="s">
        <v>11</v>
      </c>
      <c r="AE9" t="s">
        <v>12</v>
      </c>
      <c r="AF9">
        <v>1244123</v>
      </c>
      <c r="AG9">
        <v>146394634</v>
      </c>
      <c r="AH9">
        <v>849.8</v>
      </c>
      <c r="AI9">
        <v>723.6</v>
      </c>
      <c r="AN9">
        <v>1999</v>
      </c>
      <c r="AO9">
        <v>1999</v>
      </c>
      <c r="AP9" t="s">
        <v>11</v>
      </c>
      <c r="AQ9" t="s">
        <v>12</v>
      </c>
      <c r="AR9" t="s">
        <v>21</v>
      </c>
      <c r="AS9" t="s">
        <v>22</v>
      </c>
      <c r="AT9">
        <v>57315</v>
      </c>
      <c r="AU9">
        <v>18632305</v>
      </c>
      <c r="AV9">
        <v>307.60000000000002</v>
      </c>
    </row>
    <row r="10" spans="1:48" x14ac:dyDescent="0.35">
      <c r="A10" s="3" t="str">
        <f t="shared" si="0"/>
        <v>1999Male35-44 years</v>
      </c>
      <c r="B10">
        <v>1999</v>
      </c>
      <c r="C10">
        <v>1999</v>
      </c>
      <c r="D10" t="s">
        <v>19</v>
      </c>
      <c r="E10" t="s">
        <v>20</v>
      </c>
      <c r="F10" t="s">
        <v>13</v>
      </c>
      <c r="G10" t="s">
        <v>14</v>
      </c>
      <c r="H10">
        <v>5015</v>
      </c>
      <c r="I10">
        <v>22407073</v>
      </c>
      <c r="J10">
        <v>22.4</v>
      </c>
      <c r="O10">
        <v>2002</v>
      </c>
      <c r="P10">
        <v>2002</v>
      </c>
      <c r="Q10" t="s">
        <v>13</v>
      </c>
      <c r="R10" t="s">
        <v>14</v>
      </c>
      <c r="S10">
        <v>25363</v>
      </c>
      <c r="T10">
        <v>141230559</v>
      </c>
      <c r="U10">
        <v>18</v>
      </c>
      <c r="V10">
        <v>18.5</v>
      </c>
      <c r="W10" s="3" t="str">
        <f t="shared" si="1"/>
        <v>2002Male</v>
      </c>
      <c r="AA10" s="3" t="str">
        <f t="shared" si="2"/>
        <v>2002Male</v>
      </c>
      <c r="AB10">
        <v>2002</v>
      </c>
      <c r="AC10">
        <v>2002</v>
      </c>
      <c r="AD10" t="s">
        <v>13</v>
      </c>
      <c r="AE10" t="s">
        <v>14</v>
      </c>
      <c r="AF10">
        <v>1199264</v>
      </c>
      <c r="AG10">
        <v>141230559</v>
      </c>
      <c r="AH10">
        <v>849.2</v>
      </c>
      <c r="AI10">
        <v>1030.5999999999999</v>
      </c>
      <c r="AN10">
        <v>1999</v>
      </c>
      <c r="AO10">
        <v>1999</v>
      </c>
      <c r="AP10" t="s">
        <v>11</v>
      </c>
      <c r="AQ10" t="s">
        <v>12</v>
      </c>
      <c r="AR10" t="s">
        <v>23</v>
      </c>
      <c r="AS10" t="s">
        <v>24</v>
      </c>
      <c r="AT10">
        <v>96255</v>
      </c>
      <c r="AU10">
        <v>12378763</v>
      </c>
      <c r="AV10">
        <v>777.6</v>
      </c>
    </row>
    <row r="11" spans="1:48" x14ac:dyDescent="0.35">
      <c r="A11" s="3" t="str">
        <f t="shared" si="0"/>
        <v>1999Female45-54 years</v>
      </c>
      <c r="B11">
        <v>1999</v>
      </c>
      <c r="C11">
        <v>1999</v>
      </c>
      <c r="D11" t="s">
        <v>21</v>
      </c>
      <c r="E11" t="s">
        <v>22</v>
      </c>
      <c r="F11" t="s">
        <v>11</v>
      </c>
      <c r="G11" t="s">
        <v>12</v>
      </c>
      <c r="H11">
        <v>1227</v>
      </c>
      <c r="I11">
        <v>18632305</v>
      </c>
      <c r="J11">
        <v>6.6</v>
      </c>
      <c r="O11">
        <v>2003</v>
      </c>
      <c r="P11">
        <v>2003</v>
      </c>
      <c r="Q11" t="s">
        <v>11</v>
      </c>
      <c r="R11" t="s">
        <v>12</v>
      </c>
      <c r="S11">
        <v>6269</v>
      </c>
      <c r="T11">
        <v>147679036</v>
      </c>
      <c r="U11">
        <v>4.2</v>
      </c>
      <c r="V11">
        <v>4.2</v>
      </c>
      <c r="W11" s="3" t="str">
        <f t="shared" si="1"/>
        <v>2003Female</v>
      </c>
      <c r="AA11" s="3" t="str">
        <f t="shared" si="2"/>
        <v>2003Female</v>
      </c>
      <c r="AB11">
        <v>2003</v>
      </c>
      <c r="AC11">
        <v>2003</v>
      </c>
      <c r="AD11" t="s">
        <v>11</v>
      </c>
      <c r="AE11" t="s">
        <v>12</v>
      </c>
      <c r="AF11">
        <v>1246324</v>
      </c>
      <c r="AG11">
        <v>147679036</v>
      </c>
      <c r="AH11">
        <v>843.9</v>
      </c>
      <c r="AI11">
        <v>715.2</v>
      </c>
      <c r="AN11">
        <v>1999</v>
      </c>
      <c r="AO11">
        <v>1999</v>
      </c>
      <c r="AP11" t="s">
        <v>11</v>
      </c>
      <c r="AQ11" t="s">
        <v>12</v>
      </c>
      <c r="AR11" t="s">
        <v>25</v>
      </c>
      <c r="AS11" t="s">
        <v>26</v>
      </c>
      <c r="AT11">
        <v>197680</v>
      </c>
      <c r="AU11">
        <v>10125424</v>
      </c>
      <c r="AV11">
        <v>1952.3</v>
      </c>
    </row>
    <row r="12" spans="1:48" x14ac:dyDescent="0.35">
      <c r="A12" s="3" t="str">
        <f t="shared" si="0"/>
        <v>1999Male45-54 years</v>
      </c>
      <c r="B12">
        <v>1999</v>
      </c>
      <c r="C12">
        <v>1999</v>
      </c>
      <c r="D12" t="s">
        <v>21</v>
      </c>
      <c r="E12" t="s">
        <v>22</v>
      </c>
      <c r="F12" t="s">
        <v>13</v>
      </c>
      <c r="G12" t="s">
        <v>14</v>
      </c>
      <c r="H12">
        <v>3854</v>
      </c>
      <c r="I12">
        <v>17945514</v>
      </c>
      <c r="J12">
        <v>21.5</v>
      </c>
      <c r="O12">
        <v>2003</v>
      </c>
      <c r="P12">
        <v>2003</v>
      </c>
      <c r="Q12" t="s">
        <v>13</v>
      </c>
      <c r="R12" t="s">
        <v>14</v>
      </c>
      <c r="S12">
        <v>25153</v>
      </c>
      <c r="T12">
        <v>142428897</v>
      </c>
      <c r="U12">
        <v>17.7</v>
      </c>
      <c r="V12">
        <v>18.100000000000001</v>
      </c>
      <c r="W12" s="3" t="str">
        <f t="shared" si="1"/>
        <v>2003Male</v>
      </c>
      <c r="AA12" s="3" t="str">
        <f t="shared" si="2"/>
        <v>2003Male</v>
      </c>
      <c r="AB12">
        <v>2003</v>
      </c>
      <c r="AC12">
        <v>2003</v>
      </c>
      <c r="AD12" t="s">
        <v>13</v>
      </c>
      <c r="AE12" t="s">
        <v>14</v>
      </c>
      <c r="AF12">
        <v>1201964</v>
      </c>
      <c r="AG12">
        <v>142428897</v>
      </c>
      <c r="AH12">
        <v>843.9</v>
      </c>
      <c r="AI12">
        <v>1010.3</v>
      </c>
      <c r="AN12">
        <v>1999</v>
      </c>
      <c r="AO12">
        <v>1999</v>
      </c>
      <c r="AP12" t="s">
        <v>11</v>
      </c>
      <c r="AQ12" t="s">
        <v>12</v>
      </c>
      <c r="AR12" t="s">
        <v>27</v>
      </c>
      <c r="AS12" t="s">
        <v>28</v>
      </c>
      <c r="AT12">
        <v>357620</v>
      </c>
      <c r="AU12">
        <v>7411198</v>
      </c>
      <c r="AV12">
        <v>4825.3999999999996</v>
      </c>
    </row>
    <row r="13" spans="1:48" x14ac:dyDescent="0.35">
      <c r="A13" s="3" t="str">
        <f t="shared" si="0"/>
        <v>1999Female55-64 years</v>
      </c>
      <c r="B13">
        <v>1999</v>
      </c>
      <c r="C13">
        <v>1999</v>
      </c>
      <c r="D13" t="s">
        <v>23</v>
      </c>
      <c r="E13" t="s">
        <v>24</v>
      </c>
      <c r="F13" t="s">
        <v>11</v>
      </c>
      <c r="G13" t="s">
        <v>12</v>
      </c>
      <c r="H13">
        <v>641</v>
      </c>
      <c r="I13">
        <v>12378763</v>
      </c>
      <c r="J13">
        <v>5.2</v>
      </c>
      <c r="O13">
        <v>2004</v>
      </c>
      <c r="P13">
        <v>2004</v>
      </c>
      <c r="Q13" t="s">
        <v>11</v>
      </c>
      <c r="R13" t="s">
        <v>12</v>
      </c>
      <c r="S13">
        <v>6859</v>
      </c>
      <c r="T13">
        <v>148977286</v>
      </c>
      <c r="U13">
        <v>4.5999999999999996</v>
      </c>
      <c r="V13">
        <v>4.5</v>
      </c>
      <c r="W13" s="3" t="str">
        <f t="shared" si="1"/>
        <v>2004Female</v>
      </c>
      <c r="AA13" s="3" t="str">
        <f t="shared" si="2"/>
        <v>2004Female</v>
      </c>
      <c r="AB13">
        <v>2004</v>
      </c>
      <c r="AC13">
        <v>2004</v>
      </c>
      <c r="AD13" t="s">
        <v>11</v>
      </c>
      <c r="AE13" t="s">
        <v>12</v>
      </c>
      <c r="AF13">
        <v>1215947</v>
      </c>
      <c r="AG13">
        <v>148977286</v>
      </c>
      <c r="AH13">
        <v>816.2</v>
      </c>
      <c r="AI13">
        <v>690.5</v>
      </c>
      <c r="AN13">
        <v>1999</v>
      </c>
      <c r="AO13">
        <v>1999</v>
      </c>
      <c r="AP13" t="s">
        <v>11</v>
      </c>
      <c r="AQ13" t="s">
        <v>12</v>
      </c>
      <c r="AR13" t="s">
        <v>29</v>
      </c>
      <c r="AS13" t="s">
        <v>30</v>
      </c>
      <c r="AT13">
        <v>436152</v>
      </c>
      <c r="AU13">
        <v>2960708</v>
      </c>
      <c r="AV13">
        <v>14731.3</v>
      </c>
    </row>
    <row r="14" spans="1:48" x14ac:dyDescent="0.35">
      <c r="A14" s="3" t="str">
        <f t="shared" si="0"/>
        <v>1999Male55-64 years</v>
      </c>
      <c r="B14">
        <v>1999</v>
      </c>
      <c r="C14">
        <v>1999</v>
      </c>
      <c r="D14" t="s">
        <v>23</v>
      </c>
      <c r="E14" t="s">
        <v>24</v>
      </c>
      <c r="F14" t="s">
        <v>13</v>
      </c>
      <c r="G14" t="s">
        <v>14</v>
      </c>
      <c r="H14">
        <v>2253</v>
      </c>
      <c r="I14">
        <v>11399263</v>
      </c>
      <c r="J14">
        <v>19.8</v>
      </c>
      <c r="O14">
        <v>2004</v>
      </c>
      <c r="P14">
        <v>2004</v>
      </c>
      <c r="Q14" t="s">
        <v>13</v>
      </c>
      <c r="R14" t="s">
        <v>14</v>
      </c>
      <c r="S14">
        <v>25504</v>
      </c>
      <c r="T14">
        <v>143828012</v>
      </c>
      <c r="U14">
        <v>17.7</v>
      </c>
      <c r="V14">
        <v>18.100000000000001</v>
      </c>
      <c r="W14" s="3" t="str">
        <f t="shared" si="1"/>
        <v>2004Male</v>
      </c>
      <c r="AA14" s="3" t="str">
        <f t="shared" si="2"/>
        <v>2004Male</v>
      </c>
      <c r="AB14">
        <v>2004</v>
      </c>
      <c r="AC14">
        <v>2004</v>
      </c>
      <c r="AD14" t="s">
        <v>13</v>
      </c>
      <c r="AE14" t="s">
        <v>14</v>
      </c>
      <c r="AF14">
        <v>1181668</v>
      </c>
      <c r="AG14">
        <v>143828012</v>
      </c>
      <c r="AH14">
        <v>821.6</v>
      </c>
      <c r="AI14">
        <v>973.3</v>
      </c>
      <c r="AN14">
        <v>1999</v>
      </c>
      <c r="AO14">
        <v>1999</v>
      </c>
      <c r="AP14" t="s">
        <v>11</v>
      </c>
      <c r="AQ14" t="s">
        <v>12</v>
      </c>
      <c r="AR14" t="s">
        <v>31</v>
      </c>
      <c r="AS14" t="s">
        <v>32</v>
      </c>
      <c r="AT14">
        <v>79</v>
      </c>
      <c r="AU14" t="s">
        <v>33</v>
      </c>
      <c r="AV14" t="s">
        <v>33</v>
      </c>
    </row>
    <row r="15" spans="1:48" x14ac:dyDescent="0.35">
      <c r="A15" s="3" t="str">
        <f t="shared" si="0"/>
        <v>1999Female65-74 years</v>
      </c>
      <c r="B15">
        <v>1999</v>
      </c>
      <c r="C15">
        <v>1999</v>
      </c>
      <c r="D15" t="s">
        <v>25</v>
      </c>
      <c r="E15" t="s">
        <v>26</v>
      </c>
      <c r="F15" t="s">
        <v>11</v>
      </c>
      <c r="G15" t="s">
        <v>12</v>
      </c>
      <c r="H15">
        <v>419</v>
      </c>
      <c r="I15">
        <v>10125424</v>
      </c>
      <c r="J15">
        <v>4.0999999999999996</v>
      </c>
      <c r="O15">
        <v>2005</v>
      </c>
      <c r="P15">
        <v>2005</v>
      </c>
      <c r="Q15" t="s">
        <v>11</v>
      </c>
      <c r="R15" t="s">
        <v>12</v>
      </c>
      <c r="S15">
        <v>6711</v>
      </c>
      <c r="T15">
        <v>150319521</v>
      </c>
      <c r="U15">
        <v>4.5</v>
      </c>
      <c r="V15">
        <v>4.4000000000000004</v>
      </c>
      <c r="W15" s="3" t="str">
        <f t="shared" si="1"/>
        <v>2005Female</v>
      </c>
      <c r="AA15" s="3" t="str">
        <f t="shared" si="2"/>
        <v>2005Female</v>
      </c>
      <c r="AB15">
        <v>2005</v>
      </c>
      <c r="AC15">
        <v>2005</v>
      </c>
      <c r="AD15" t="s">
        <v>11</v>
      </c>
      <c r="AE15" t="s">
        <v>12</v>
      </c>
      <c r="AF15">
        <v>1240342</v>
      </c>
      <c r="AG15">
        <v>150319521</v>
      </c>
      <c r="AH15">
        <v>825.1</v>
      </c>
      <c r="AI15">
        <v>692.3</v>
      </c>
      <c r="AN15">
        <v>1999</v>
      </c>
      <c r="AO15">
        <v>1999</v>
      </c>
      <c r="AP15" t="s">
        <v>13</v>
      </c>
      <c r="AQ15" t="s">
        <v>14</v>
      </c>
      <c r="AR15" t="s">
        <v>117</v>
      </c>
      <c r="AS15">
        <v>1</v>
      </c>
      <c r="AT15">
        <v>15646</v>
      </c>
      <c r="AU15">
        <v>1943639</v>
      </c>
      <c r="AV15">
        <v>805</v>
      </c>
    </row>
    <row r="16" spans="1:48" x14ac:dyDescent="0.35">
      <c r="A16" s="3" t="str">
        <f t="shared" si="0"/>
        <v>1999Male65-74 years</v>
      </c>
      <c r="B16">
        <v>1999</v>
      </c>
      <c r="C16">
        <v>1999</v>
      </c>
      <c r="D16" t="s">
        <v>25</v>
      </c>
      <c r="E16" t="s">
        <v>26</v>
      </c>
      <c r="F16" t="s">
        <v>13</v>
      </c>
      <c r="G16" t="s">
        <v>14</v>
      </c>
      <c r="H16">
        <v>2051</v>
      </c>
      <c r="I16">
        <v>8293485</v>
      </c>
      <c r="J16">
        <v>24.7</v>
      </c>
      <c r="O16">
        <v>2005</v>
      </c>
      <c r="P16">
        <v>2005</v>
      </c>
      <c r="Q16" t="s">
        <v>13</v>
      </c>
      <c r="R16" t="s">
        <v>14</v>
      </c>
      <c r="S16">
        <v>25848</v>
      </c>
      <c r="T16">
        <v>145197078</v>
      </c>
      <c r="U16">
        <v>17.8</v>
      </c>
      <c r="V16">
        <v>18.100000000000001</v>
      </c>
      <c r="W16" s="3" t="str">
        <f t="shared" si="1"/>
        <v>2005Male</v>
      </c>
      <c r="AA16" s="3" t="str">
        <f t="shared" si="2"/>
        <v>2005Male</v>
      </c>
      <c r="AB16">
        <v>2005</v>
      </c>
      <c r="AC16">
        <v>2005</v>
      </c>
      <c r="AD16" t="s">
        <v>13</v>
      </c>
      <c r="AE16" t="s">
        <v>14</v>
      </c>
      <c r="AF16">
        <v>1207675</v>
      </c>
      <c r="AG16">
        <v>145197078</v>
      </c>
      <c r="AH16">
        <v>831.7</v>
      </c>
      <c r="AI16">
        <v>971.9</v>
      </c>
      <c r="AN16">
        <v>1999</v>
      </c>
      <c r="AO16">
        <v>1999</v>
      </c>
      <c r="AP16" t="s">
        <v>13</v>
      </c>
      <c r="AQ16" t="s">
        <v>14</v>
      </c>
      <c r="AR16" t="s">
        <v>118</v>
      </c>
      <c r="AS16" s="1">
        <v>44200</v>
      </c>
      <c r="AT16">
        <v>2975</v>
      </c>
      <c r="AU16">
        <v>7846168</v>
      </c>
      <c r="AV16">
        <v>37.9</v>
      </c>
    </row>
    <row r="17" spans="1:48" x14ac:dyDescent="0.35">
      <c r="A17" s="3" t="str">
        <f t="shared" si="0"/>
        <v>1999Female75-84 years</v>
      </c>
      <c r="B17">
        <v>1999</v>
      </c>
      <c r="C17">
        <v>1999</v>
      </c>
      <c r="D17" t="s">
        <v>27</v>
      </c>
      <c r="E17" t="s">
        <v>28</v>
      </c>
      <c r="F17" t="s">
        <v>11</v>
      </c>
      <c r="G17" t="s">
        <v>12</v>
      </c>
      <c r="H17">
        <v>349</v>
      </c>
      <c r="I17">
        <v>7411198</v>
      </c>
      <c r="J17">
        <v>4.7</v>
      </c>
      <c r="O17">
        <v>2006</v>
      </c>
      <c r="P17">
        <v>2006</v>
      </c>
      <c r="Q17" t="s">
        <v>11</v>
      </c>
      <c r="R17" t="s">
        <v>12</v>
      </c>
      <c r="S17">
        <v>6967</v>
      </c>
      <c r="T17">
        <v>151732647</v>
      </c>
      <c r="U17">
        <v>4.5999999999999996</v>
      </c>
      <c r="V17">
        <v>4.5</v>
      </c>
      <c r="W17" s="3" t="str">
        <f t="shared" si="1"/>
        <v>2006Female</v>
      </c>
      <c r="AA17" s="3" t="str">
        <f t="shared" si="2"/>
        <v>2006Female</v>
      </c>
      <c r="AB17">
        <v>2006</v>
      </c>
      <c r="AC17">
        <v>2006</v>
      </c>
      <c r="AD17" t="s">
        <v>11</v>
      </c>
      <c r="AE17" t="s">
        <v>12</v>
      </c>
      <c r="AF17">
        <v>1224322</v>
      </c>
      <c r="AG17">
        <v>151732647</v>
      </c>
      <c r="AH17">
        <v>806.9</v>
      </c>
      <c r="AI17">
        <v>672.2</v>
      </c>
      <c r="AN17">
        <v>1999</v>
      </c>
      <c r="AO17">
        <v>1999</v>
      </c>
      <c r="AP17" t="s">
        <v>13</v>
      </c>
      <c r="AQ17" t="s">
        <v>14</v>
      </c>
      <c r="AR17" t="s">
        <v>10</v>
      </c>
      <c r="AS17" s="1">
        <v>44330</v>
      </c>
      <c r="AT17">
        <v>4492</v>
      </c>
      <c r="AU17">
        <v>20911542</v>
      </c>
      <c r="AV17">
        <v>21.5</v>
      </c>
    </row>
    <row r="18" spans="1:48" x14ac:dyDescent="0.35">
      <c r="A18" s="3" t="str">
        <f t="shared" si="0"/>
        <v>1999Male75-84 years</v>
      </c>
      <c r="B18">
        <v>1999</v>
      </c>
      <c r="C18">
        <v>1999</v>
      </c>
      <c r="D18" t="s">
        <v>27</v>
      </c>
      <c r="E18" t="s">
        <v>28</v>
      </c>
      <c r="F18" t="s">
        <v>13</v>
      </c>
      <c r="G18" t="s">
        <v>14</v>
      </c>
      <c r="H18">
        <v>1867</v>
      </c>
      <c r="I18">
        <v>4813716</v>
      </c>
      <c r="J18">
        <v>38.799999999999997</v>
      </c>
      <c r="O18">
        <v>2006</v>
      </c>
      <c r="P18">
        <v>2006</v>
      </c>
      <c r="Q18" t="s">
        <v>13</v>
      </c>
      <c r="R18" t="s">
        <v>14</v>
      </c>
      <c r="S18">
        <v>26233</v>
      </c>
      <c r="T18">
        <v>146647265</v>
      </c>
      <c r="U18">
        <v>17.899999999999999</v>
      </c>
      <c r="V18">
        <v>18.100000000000001</v>
      </c>
      <c r="W18" s="3" t="str">
        <f t="shared" si="1"/>
        <v>2006Male</v>
      </c>
      <c r="AA18" s="3" t="str">
        <f t="shared" si="2"/>
        <v>2006Male</v>
      </c>
      <c r="AB18">
        <v>2006</v>
      </c>
      <c r="AC18">
        <v>2006</v>
      </c>
      <c r="AD18" t="s">
        <v>13</v>
      </c>
      <c r="AE18" t="s">
        <v>14</v>
      </c>
      <c r="AF18">
        <v>1201942</v>
      </c>
      <c r="AG18">
        <v>146647265</v>
      </c>
      <c r="AH18">
        <v>819.6</v>
      </c>
      <c r="AI18">
        <v>943.5</v>
      </c>
      <c r="AN18">
        <v>1999</v>
      </c>
      <c r="AO18">
        <v>1999</v>
      </c>
      <c r="AP18" t="s">
        <v>13</v>
      </c>
      <c r="AQ18" t="s">
        <v>14</v>
      </c>
      <c r="AR18" t="s">
        <v>15</v>
      </c>
      <c r="AS18" t="s">
        <v>16</v>
      </c>
      <c r="AT18">
        <v>22414</v>
      </c>
      <c r="AU18">
        <v>19815847</v>
      </c>
      <c r="AV18">
        <v>113.1</v>
      </c>
    </row>
    <row r="19" spans="1:48" x14ac:dyDescent="0.35">
      <c r="A19" s="3" t="str">
        <f t="shared" si="0"/>
        <v>1999Female85+ years</v>
      </c>
      <c r="B19">
        <v>1999</v>
      </c>
      <c r="C19">
        <v>1999</v>
      </c>
      <c r="D19" t="s">
        <v>29</v>
      </c>
      <c r="E19" t="s">
        <v>30</v>
      </c>
      <c r="F19" t="s">
        <v>11</v>
      </c>
      <c r="G19" t="s">
        <v>12</v>
      </c>
      <c r="H19">
        <v>120</v>
      </c>
      <c r="I19">
        <v>2960708</v>
      </c>
      <c r="J19">
        <v>4.0999999999999996</v>
      </c>
      <c r="O19">
        <v>2007</v>
      </c>
      <c r="P19">
        <v>2007</v>
      </c>
      <c r="Q19" t="s">
        <v>11</v>
      </c>
      <c r="R19" t="s">
        <v>12</v>
      </c>
      <c r="S19">
        <v>7308</v>
      </c>
      <c r="T19">
        <v>153166353</v>
      </c>
      <c r="U19">
        <v>4.8</v>
      </c>
      <c r="V19">
        <v>4.5999999999999996</v>
      </c>
      <c r="W19" s="3" t="str">
        <f t="shared" si="1"/>
        <v>2007Female</v>
      </c>
      <c r="AA19" s="3" t="str">
        <f t="shared" si="2"/>
        <v>2007Female</v>
      </c>
      <c r="AB19">
        <v>2007</v>
      </c>
      <c r="AC19">
        <v>2007</v>
      </c>
      <c r="AD19" t="s">
        <v>11</v>
      </c>
      <c r="AE19" t="s">
        <v>12</v>
      </c>
      <c r="AF19">
        <v>1219744</v>
      </c>
      <c r="AG19">
        <v>153166353</v>
      </c>
      <c r="AH19">
        <v>796.4</v>
      </c>
      <c r="AI19">
        <v>658.1</v>
      </c>
      <c r="AN19">
        <v>1999</v>
      </c>
      <c r="AO19">
        <v>1999</v>
      </c>
      <c r="AP19" t="s">
        <v>13</v>
      </c>
      <c r="AQ19" t="s">
        <v>14</v>
      </c>
      <c r="AR19" t="s">
        <v>17</v>
      </c>
      <c r="AS19" t="s">
        <v>18</v>
      </c>
      <c r="AT19">
        <v>28276</v>
      </c>
      <c r="AU19">
        <v>20233316</v>
      </c>
      <c r="AV19">
        <v>139.69999999999999</v>
      </c>
    </row>
    <row r="20" spans="1:48" x14ac:dyDescent="0.35">
      <c r="A20" s="3" t="str">
        <f t="shared" si="0"/>
        <v>1999Male85+ years</v>
      </c>
      <c r="B20">
        <v>1999</v>
      </c>
      <c r="C20">
        <v>1999</v>
      </c>
      <c r="D20" t="s">
        <v>29</v>
      </c>
      <c r="E20" t="s">
        <v>30</v>
      </c>
      <c r="F20" t="s">
        <v>13</v>
      </c>
      <c r="G20" t="s">
        <v>14</v>
      </c>
      <c r="H20">
        <v>681</v>
      </c>
      <c r="I20">
        <v>1193310</v>
      </c>
      <c r="J20">
        <v>57.1</v>
      </c>
      <c r="O20">
        <v>2007</v>
      </c>
      <c r="P20">
        <v>2007</v>
      </c>
      <c r="Q20" t="s">
        <v>13</v>
      </c>
      <c r="R20" t="s">
        <v>14</v>
      </c>
      <c r="S20">
        <v>27221</v>
      </c>
      <c r="T20">
        <v>148064854</v>
      </c>
      <c r="U20">
        <v>18.399999999999999</v>
      </c>
      <c r="V20">
        <v>18.5</v>
      </c>
      <c r="W20" s="3" t="str">
        <f t="shared" si="1"/>
        <v>2007Male</v>
      </c>
      <c r="AA20" s="3" t="str">
        <f t="shared" si="2"/>
        <v>2007Male</v>
      </c>
      <c r="AB20">
        <v>2007</v>
      </c>
      <c r="AC20">
        <v>2007</v>
      </c>
      <c r="AD20" t="s">
        <v>13</v>
      </c>
      <c r="AE20" t="s">
        <v>14</v>
      </c>
      <c r="AF20">
        <v>1203968</v>
      </c>
      <c r="AG20">
        <v>148064854</v>
      </c>
      <c r="AH20">
        <v>813.1</v>
      </c>
      <c r="AI20">
        <v>922.9</v>
      </c>
      <c r="AN20">
        <v>1999</v>
      </c>
      <c r="AO20">
        <v>1999</v>
      </c>
      <c r="AP20" t="s">
        <v>13</v>
      </c>
      <c r="AQ20" t="s">
        <v>14</v>
      </c>
      <c r="AR20" t="s">
        <v>19</v>
      </c>
      <c r="AS20" t="s">
        <v>20</v>
      </c>
      <c r="AT20">
        <v>57118</v>
      </c>
      <c r="AU20">
        <v>22407073</v>
      </c>
      <c r="AV20">
        <v>254.9</v>
      </c>
    </row>
    <row r="21" spans="1:48" x14ac:dyDescent="0.35">
      <c r="A21" s="3" t="str">
        <f t="shared" si="0"/>
        <v>1999MaleNot Stated</v>
      </c>
      <c r="B21">
        <v>1999</v>
      </c>
      <c r="C21">
        <v>1999</v>
      </c>
      <c r="D21" t="s">
        <v>31</v>
      </c>
      <c r="E21" t="s">
        <v>32</v>
      </c>
      <c r="F21" t="s">
        <v>13</v>
      </c>
      <c r="G21" t="s">
        <v>14</v>
      </c>
      <c r="H21">
        <v>16</v>
      </c>
      <c r="I21" t="s">
        <v>33</v>
      </c>
      <c r="J21" t="s">
        <v>33</v>
      </c>
      <c r="O21">
        <v>2008</v>
      </c>
      <c r="P21">
        <v>2008</v>
      </c>
      <c r="Q21" t="s">
        <v>11</v>
      </c>
      <c r="R21" t="s">
        <v>12</v>
      </c>
      <c r="S21">
        <v>7567</v>
      </c>
      <c r="T21">
        <v>154604015</v>
      </c>
      <c r="U21">
        <v>4.9000000000000004</v>
      </c>
      <c r="V21">
        <v>4.8</v>
      </c>
      <c r="W21" s="3" t="str">
        <f t="shared" si="1"/>
        <v>2008Female</v>
      </c>
      <c r="AA21" s="3" t="str">
        <f t="shared" si="2"/>
        <v>2008Female</v>
      </c>
      <c r="AB21">
        <v>2008</v>
      </c>
      <c r="AC21">
        <v>2008</v>
      </c>
      <c r="AD21" t="s">
        <v>11</v>
      </c>
      <c r="AE21" t="s">
        <v>12</v>
      </c>
      <c r="AF21">
        <v>1245787</v>
      </c>
      <c r="AG21">
        <v>154604015</v>
      </c>
      <c r="AH21">
        <v>805.8</v>
      </c>
      <c r="AI21">
        <v>659.9</v>
      </c>
      <c r="AN21">
        <v>1999</v>
      </c>
      <c r="AO21">
        <v>1999</v>
      </c>
      <c r="AP21" t="s">
        <v>13</v>
      </c>
      <c r="AQ21" t="s">
        <v>14</v>
      </c>
      <c r="AR21" t="s">
        <v>21</v>
      </c>
      <c r="AS21" t="s">
        <v>22</v>
      </c>
      <c r="AT21">
        <v>95659</v>
      </c>
      <c r="AU21">
        <v>17945514</v>
      </c>
      <c r="AV21">
        <v>533.1</v>
      </c>
    </row>
    <row r="22" spans="1:48" x14ac:dyDescent="0.35">
      <c r="A22" s="3" t="str">
        <f t="shared" si="0"/>
        <v>2000Female5-14 years</v>
      </c>
      <c r="B22">
        <v>2000</v>
      </c>
      <c r="C22">
        <v>2000</v>
      </c>
      <c r="D22" t="s">
        <v>10</v>
      </c>
      <c r="E22" s="1">
        <v>44330</v>
      </c>
      <c r="F22" t="s">
        <v>11</v>
      </c>
      <c r="G22" t="s">
        <v>12</v>
      </c>
      <c r="H22">
        <v>63</v>
      </c>
      <c r="I22">
        <v>20034103</v>
      </c>
      <c r="J22">
        <v>0.3</v>
      </c>
      <c r="O22">
        <v>2008</v>
      </c>
      <c r="P22">
        <v>2008</v>
      </c>
      <c r="Q22" t="s">
        <v>13</v>
      </c>
      <c r="R22" t="s">
        <v>14</v>
      </c>
      <c r="S22">
        <v>28402</v>
      </c>
      <c r="T22">
        <v>149489951</v>
      </c>
      <c r="U22">
        <v>19</v>
      </c>
      <c r="V22">
        <v>19</v>
      </c>
      <c r="W22" s="3" t="str">
        <f t="shared" si="1"/>
        <v>2008Male</v>
      </c>
      <c r="AA22" s="3" t="str">
        <f t="shared" si="2"/>
        <v>2008Male</v>
      </c>
      <c r="AB22">
        <v>2008</v>
      </c>
      <c r="AC22">
        <v>2008</v>
      </c>
      <c r="AD22" t="s">
        <v>13</v>
      </c>
      <c r="AE22" t="s">
        <v>14</v>
      </c>
      <c r="AF22">
        <v>1226197</v>
      </c>
      <c r="AG22">
        <v>149489951</v>
      </c>
      <c r="AH22">
        <v>820.3</v>
      </c>
      <c r="AI22">
        <v>918.8</v>
      </c>
      <c r="AN22">
        <v>1999</v>
      </c>
      <c r="AO22">
        <v>1999</v>
      </c>
      <c r="AP22" t="s">
        <v>13</v>
      </c>
      <c r="AQ22" t="s">
        <v>14</v>
      </c>
      <c r="AR22" t="s">
        <v>23</v>
      </c>
      <c r="AS22" t="s">
        <v>24</v>
      </c>
      <c r="AT22">
        <v>142724</v>
      </c>
      <c r="AU22">
        <v>11399263</v>
      </c>
      <c r="AV22">
        <v>1252</v>
      </c>
    </row>
    <row r="23" spans="1:48" x14ac:dyDescent="0.35">
      <c r="A23" s="3" t="str">
        <f t="shared" si="0"/>
        <v>2000Male5-14 years</v>
      </c>
      <c r="B23">
        <v>2000</v>
      </c>
      <c r="C23">
        <v>2000</v>
      </c>
      <c r="D23" t="s">
        <v>10</v>
      </c>
      <c r="E23" s="1">
        <v>44330</v>
      </c>
      <c r="F23" t="s">
        <v>13</v>
      </c>
      <c r="G23" t="s">
        <v>14</v>
      </c>
      <c r="H23">
        <v>244</v>
      </c>
      <c r="I23">
        <v>21043474</v>
      </c>
      <c r="J23">
        <v>1.2</v>
      </c>
      <c r="O23">
        <v>2009</v>
      </c>
      <c r="P23">
        <v>2009</v>
      </c>
      <c r="Q23" t="s">
        <v>11</v>
      </c>
      <c r="R23" t="s">
        <v>12</v>
      </c>
      <c r="S23">
        <v>7804</v>
      </c>
      <c r="T23">
        <v>155964075</v>
      </c>
      <c r="U23">
        <v>5</v>
      </c>
      <c r="V23">
        <v>4.9000000000000004</v>
      </c>
      <c r="W23" s="3" t="str">
        <f t="shared" si="1"/>
        <v>2009Female</v>
      </c>
      <c r="AA23" s="3" t="str">
        <f t="shared" si="2"/>
        <v>2009Female</v>
      </c>
      <c r="AB23">
        <v>2009</v>
      </c>
      <c r="AC23">
        <v>2009</v>
      </c>
      <c r="AD23" t="s">
        <v>11</v>
      </c>
      <c r="AE23" t="s">
        <v>12</v>
      </c>
      <c r="AF23">
        <v>1219784</v>
      </c>
      <c r="AG23">
        <v>155964075</v>
      </c>
      <c r="AH23">
        <v>782.1</v>
      </c>
      <c r="AI23">
        <v>636.79999999999995</v>
      </c>
      <c r="AN23">
        <v>1999</v>
      </c>
      <c r="AO23">
        <v>1999</v>
      </c>
      <c r="AP23" t="s">
        <v>13</v>
      </c>
      <c r="AQ23" t="s">
        <v>14</v>
      </c>
      <c r="AR23" t="s">
        <v>25</v>
      </c>
      <c r="AS23" t="s">
        <v>26</v>
      </c>
      <c r="AT23">
        <v>254920</v>
      </c>
      <c r="AU23">
        <v>8293485</v>
      </c>
      <c r="AV23">
        <v>3073.7</v>
      </c>
    </row>
    <row r="24" spans="1:48" x14ac:dyDescent="0.35">
      <c r="A24" s="3" t="str">
        <f t="shared" si="0"/>
        <v>2000Female15-24 years</v>
      </c>
      <c r="B24">
        <v>2000</v>
      </c>
      <c r="C24">
        <v>2000</v>
      </c>
      <c r="D24" t="s">
        <v>15</v>
      </c>
      <c r="E24" t="s">
        <v>16</v>
      </c>
      <c r="F24" t="s">
        <v>11</v>
      </c>
      <c r="G24" t="s">
        <v>12</v>
      </c>
      <c r="H24">
        <v>569</v>
      </c>
      <c r="I24">
        <v>19105073</v>
      </c>
      <c r="J24">
        <v>3</v>
      </c>
      <c r="O24">
        <v>2009</v>
      </c>
      <c r="P24">
        <v>2009</v>
      </c>
      <c r="Q24" t="s">
        <v>13</v>
      </c>
      <c r="R24" t="s">
        <v>14</v>
      </c>
      <c r="S24">
        <v>29033</v>
      </c>
      <c r="T24">
        <v>150807454</v>
      </c>
      <c r="U24">
        <v>19.3</v>
      </c>
      <c r="V24">
        <v>19.2</v>
      </c>
      <c r="W24" s="3" t="str">
        <f t="shared" si="1"/>
        <v>2009Male</v>
      </c>
      <c r="AA24" s="3" t="str">
        <f t="shared" si="2"/>
        <v>2009Male</v>
      </c>
      <c r="AB24">
        <v>2009</v>
      </c>
      <c r="AC24">
        <v>2009</v>
      </c>
      <c r="AD24" t="s">
        <v>13</v>
      </c>
      <c r="AE24" t="s">
        <v>14</v>
      </c>
      <c r="AF24">
        <v>1217379</v>
      </c>
      <c r="AG24">
        <v>150807454</v>
      </c>
      <c r="AH24">
        <v>807.2</v>
      </c>
      <c r="AI24">
        <v>890.9</v>
      </c>
      <c r="AN24">
        <v>1999</v>
      </c>
      <c r="AO24">
        <v>1999</v>
      </c>
      <c r="AP24" t="s">
        <v>13</v>
      </c>
      <c r="AQ24" t="s">
        <v>14</v>
      </c>
      <c r="AR24" t="s">
        <v>27</v>
      </c>
      <c r="AS24" t="s">
        <v>28</v>
      </c>
      <c r="AT24">
        <v>340970</v>
      </c>
      <c r="AU24">
        <v>4813716</v>
      </c>
      <c r="AV24">
        <v>7083.3</v>
      </c>
    </row>
    <row r="25" spans="1:48" x14ac:dyDescent="0.35">
      <c r="A25" s="3" t="str">
        <f t="shared" si="0"/>
        <v>2000Male15-24 years</v>
      </c>
      <c r="B25">
        <v>2000</v>
      </c>
      <c r="C25">
        <v>2000</v>
      </c>
      <c r="D25" t="s">
        <v>15</v>
      </c>
      <c r="E25" t="s">
        <v>16</v>
      </c>
      <c r="F25" t="s">
        <v>13</v>
      </c>
      <c r="G25" t="s">
        <v>14</v>
      </c>
      <c r="H25">
        <v>3419</v>
      </c>
      <c r="I25">
        <v>20078818</v>
      </c>
      <c r="J25">
        <v>17</v>
      </c>
      <c r="O25">
        <v>2010</v>
      </c>
      <c r="P25">
        <v>2010</v>
      </c>
      <c r="Q25" t="s">
        <v>11</v>
      </c>
      <c r="R25" t="s">
        <v>12</v>
      </c>
      <c r="S25">
        <v>8073</v>
      </c>
      <c r="T25">
        <v>156964212</v>
      </c>
      <c r="U25">
        <v>5.0999999999999996</v>
      </c>
      <c r="V25">
        <v>5</v>
      </c>
      <c r="W25" s="3" t="str">
        <f t="shared" si="1"/>
        <v>2010Female</v>
      </c>
      <c r="AA25" s="3" t="str">
        <f t="shared" si="2"/>
        <v>2010Female</v>
      </c>
      <c r="AB25">
        <v>2010</v>
      </c>
      <c r="AC25">
        <v>2010</v>
      </c>
      <c r="AD25" t="s">
        <v>11</v>
      </c>
      <c r="AE25" t="s">
        <v>12</v>
      </c>
      <c r="AF25">
        <v>1236003</v>
      </c>
      <c r="AG25">
        <v>156964212</v>
      </c>
      <c r="AH25">
        <v>787.4</v>
      </c>
      <c r="AI25">
        <v>634.9</v>
      </c>
      <c r="AN25">
        <v>1999</v>
      </c>
      <c r="AO25">
        <v>1999</v>
      </c>
      <c r="AP25" t="s">
        <v>13</v>
      </c>
      <c r="AQ25" t="s">
        <v>14</v>
      </c>
      <c r="AR25" t="s">
        <v>29</v>
      </c>
      <c r="AS25" t="s">
        <v>30</v>
      </c>
      <c r="AT25">
        <v>209989</v>
      </c>
      <c r="AU25">
        <v>1193310</v>
      </c>
      <c r="AV25">
        <v>17597.2</v>
      </c>
    </row>
    <row r="26" spans="1:48" x14ac:dyDescent="0.35">
      <c r="A26" s="3" t="str">
        <f t="shared" si="0"/>
        <v>2000Female25-34 years</v>
      </c>
      <c r="B26">
        <v>2000</v>
      </c>
      <c r="C26">
        <v>2000</v>
      </c>
      <c r="D26" t="s">
        <v>17</v>
      </c>
      <c r="E26" t="s">
        <v>18</v>
      </c>
      <c r="F26" t="s">
        <v>11</v>
      </c>
      <c r="G26" t="s">
        <v>12</v>
      </c>
      <c r="H26">
        <v>853</v>
      </c>
      <c r="I26">
        <v>19771195</v>
      </c>
      <c r="J26">
        <v>4.3</v>
      </c>
      <c r="O26">
        <v>2010</v>
      </c>
      <c r="P26">
        <v>2010</v>
      </c>
      <c r="Q26" t="s">
        <v>13</v>
      </c>
      <c r="R26" t="s">
        <v>14</v>
      </c>
      <c r="S26">
        <v>30234</v>
      </c>
      <c r="T26">
        <v>151781326</v>
      </c>
      <c r="U26">
        <v>19.899999999999999</v>
      </c>
      <c r="V26">
        <v>19.8</v>
      </c>
      <c r="W26" s="3" t="str">
        <f t="shared" si="1"/>
        <v>2010Male</v>
      </c>
      <c r="AA26" s="3" t="str">
        <f t="shared" si="2"/>
        <v>2010Male</v>
      </c>
      <c r="AB26">
        <v>2010</v>
      </c>
      <c r="AC26">
        <v>2010</v>
      </c>
      <c r="AD26" t="s">
        <v>13</v>
      </c>
      <c r="AE26" t="s">
        <v>14</v>
      </c>
      <c r="AF26">
        <v>1232432</v>
      </c>
      <c r="AG26">
        <v>151781326</v>
      </c>
      <c r="AH26">
        <v>812</v>
      </c>
      <c r="AI26">
        <v>887.1</v>
      </c>
      <c r="AN26">
        <v>1999</v>
      </c>
      <c r="AO26">
        <v>1999</v>
      </c>
      <c r="AP26" t="s">
        <v>13</v>
      </c>
      <c r="AQ26" t="s">
        <v>14</v>
      </c>
      <c r="AR26" t="s">
        <v>31</v>
      </c>
      <c r="AS26" t="s">
        <v>32</v>
      </c>
      <c r="AT26">
        <v>277</v>
      </c>
      <c r="AU26" t="s">
        <v>33</v>
      </c>
      <c r="AV26" t="s">
        <v>33</v>
      </c>
    </row>
    <row r="27" spans="1:48" x14ac:dyDescent="0.35">
      <c r="A27" s="3" t="str">
        <f t="shared" si="0"/>
        <v>2000Male25-34 years</v>
      </c>
      <c r="B27">
        <v>2000</v>
      </c>
      <c r="C27">
        <v>2000</v>
      </c>
      <c r="D27" t="s">
        <v>17</v>
      </c>
      <c r="E27" t="s">
        <v>18</v>
      </c>
      <c r="F27" t="s">
        <v>13</v>
      </c>
      <c r="G27" t="s">
        <v>14</v>
      </c>
      <c r="H27">
        <v>3936</v>
      </c>
      <c r="I27">
        <v>20120529</v>
      </c>
      <c r="J27">
        <v>19.600000000000001</v>
      </c>
      <c r="O27">
        <v>2011</v>
      </c>
      <c r="P27">
        <v>2011</v>
      </c>
      <c r="Q27" t="s">
        <v>11</v>
      </c>
      <c r="R27" t="s">
        <v>12</v>
      </c>
      <c r="S27">
        <v>8496</v>
      </c>
      <c r="T27">
        <v>158301098</v>
      </c>
      <c r="U27">
        <v>5.4</v>
      </c>
      <c r="V27">
        <v>5.2</v>
      </c>
      <c r="W27" s="3" t="str">
        <f t="shared" si="1"/>
        <v>2011Female</v>
      </c>
      <c r="AA27" s="3" t="str">
        <f t="shared" si="2"/>
        <v>2011Female</v>
      </c>
      <c r="AB27">
        <v>2011</v>
      </c>
      <c r="AC27">
        <v>2011</v>
      </c>
      <c r="AD27" t="s">
        <v>11</v>
      </c>
      <c r="AE27" t="s">
        <v>12</v>
      </c>
      <c r="AF27">
        <v>1260480</v>
      </c>
      <c r="AG27">
        <v>158301098</v>
      </c>
      <c r="AH27">
        <v>796.3</v>
      </c>
      <c r="AI27">
        <v>632.4</v>
      </c>
      <c r="AN27">
        <v>2000</v>
      </c>
      <c r="AO27">
        <v>2000</v>
      </c>
      <c r="AP27" t="s">
        <v>11</v>
      </c>
      <c r="AQ27" t="s">
        <v>12</v>
      </c>
      <c r="AR27" t="s">
        <v>117</v>
      </c>
      <c r="AS27">
        <v>1</v>
      </c>
      <c r="AT27">
        <v>12317</v>
      </c>
      <c r="AU27">
        <v>1856631</v>
      </c>
      <c r="AV27">
        <v>663.4</v>
      </c>
    </row>
    <row r="28" spans="1:48" x14ac:dyDescent="0.35">
      <c r="A28" s="3" t="str">
        <f t="shared" si="0"/>
        <v>2000Female35-44 years</v>
      </c>
      <c r="B28">
        <v>2000</v>
      </c>
      <c r="C28">
        <v>2000</v>
      </c>
      <c r="D28" t="s">
        <v>19</v>
      </c>
      <c r="E28" t="s">
        <v>20</v>
      </c>
      <c r="F28" t="s">
        <v>11</v>
      </c>
      <c r="G28" t="s">
        <v>12</v>
      </c>
      <c r="H28">
        <v>1444</v>
      </c>
      <c r="I28">
        <v>22700729</v>
      </c>
      <c r="J28">
        <v>6.4</v>
      </c>
      <c r="O28">
        <v>2011</v>
      </c>
      <c r="P28">
        <v>2011</v>
      </c>
      <c r="Q28" t="s">
        <v>13</v>
      </c>
      <c r="R28" t="s">
        <v>14</v>
      </c>
      <c r="S28">
        <v>30946</v>
      </c>
      <c r="T28">
        <v>153290819</v>
      </c>
      <c r="U28">
        <v>20.2</v>
      </c>
      <c r="V28">
        <v>20</v>
      </c>
      <c r="W28" s="3" t="str">
        <f t="shared" si="1"/>
        <v>2011Male</v>
      </c>
      <c r="AA28" s="3" t="str">
        <f t="shared" si="2"/>
        <v>2011Male</v>
      </c>
      <c r="AB28">
        <v>2011</v>
      </c>
      <c r="AC28">
        <v>2011</v>
      </c>
      <c r="AD28" t="s">
        <v>13</v>
      </c>
      <c r="AE28" t="s">
        <v>14</v>
      </c>
      <c r="AF28">
        <v>1254978</v>
      </c>
      <c r="AG28">
        <v>153290819</v>
      </c>
      <c r="AH28">
        <v>818.7</v>
      </c>
      <c r="AI28">
        <v>875.3</v>
      </c>
      <c r="AN28">
        <v>2000</v>
      </c>
      <c r="AO28">
        <v>2000</v>
      </c>
      <c r="AP28" t="s">
        <v>11</v>
      </c>
      <c r="AQ28" t="s">
        <v>12</v>
      </c>
      <c r="AR28" t="s">
        <v>118</v>
      </c>
      <c r="AS28" s="1">
        <v>44200</v>
      </c>
      <c r="AT28">
        <v>2155</v>
      </c>
      <c r="AU28">
        <v>7508434</v>
      </c>
      <c r="AV28">
        <v>28.7</v>
      </c>
    </row>
    <row r="29" spans="1:48" x14ac:dyDescent="0.35">
      <c r="A29" s="3" t="str">
        <f t="shared" si="0"/>
        <v>2000Male35-44 years</v>
      </c>
      <c r="B29">
        <v>2000</v>
      </c>
      <c r="C29">
        <v>2000</v>
      </c>
      <c r="D29" t="s">
        <v>19</v>
      </c>
      <c r="E29" t="s">
        <v>20</v>
      </c>
      <c r="F29" t="s">
        <v>13</v>
      </c>
      <c r="G29" t="s">
        <v>14</v>
      </c>
      <c r="H29">
        <v>5108</v>
      </c>
      <c r="I29">
        <v>22447798</v>
      </c>
      <c r="J29">
        <v>22.8</v>
      </c>
      <c r="O29">
        <v>2012</v>
      </c>
      <c r="P29">
        <v>2012</v>
      </c>
      <c r="Q29" t="s">
        <v>11</v>
      </c>
      <c r="R29" t="s">
        <v>12</v>
      </c>
      <c r="S29">
        <v>8804</v>
      </c>
      <c r="T29">
        <v>159421973</v>
      </c>
      <c r="U29">
        <v>5.5</v>
      </c>
      <c r="V29">
        <v>5.4</v>
      </c>
      <c r="W29" s="3" t="str">
        <f t="shared" si="1"/>
        <v>2012Female</v>
      </c>
      <c r="AA29" s="3" t="str">
        <f t="shared" si="2"/>
        <v>2012Female</v>
      </c>
      <c r="AB29">
        <v>2012</v>
      </c>
      <c r="AC29">
        <v>2012</v>
      </c>
      <c r="AD29" t="s">
        <v>11</v>
      </c>
      <c r="AE29" t="s">
        <v>12</v>
      </c>
      <c r="AF29">
        <v>1269557</v>
      </c>
      <c r="AG29">
        <v>159421973</v>
      </c>
      <c r="AH29">
        <v>796.4</v>
      </c>
      <c r="AI29">
        <v>624.70000000000005</v>
      </c>
      <c r="AN29">
        <v>2000</v>
      </c>
      <c r="AO29">
        <v>2000</v>
      </c>
      <c r="AP29" t="s">
        <v>11</v>
      </c>
      <c r="AQ29" t="s">
        <v>12</v>
      </c>
      <c r="AR29" t="s">
        <v>10</v>
      </c>
      <c r="AS29" s="1">
        <v>44330</v>
      </c>
      <c r="AT29">
        <v>3012</v>
      </c>
      <c r="AU29">
        <v>20034103</v>
      </c>
      <c r="AV29">
        <v>15</v>
      </c>
    </row>
    <row r="30" spans="1:48" x14ac:dyDescent="0.35">
      <c r="A30" s="3" t="str">
        <f t="shared" si="0"/>
        <v>2000Female45-54 years</v>
      </c>
      <c r="B30">
        <v>2000</v>
      </c>
      <c r="C30">
        <v>2000</v>
      </c>
      <c r="D30" t="s">
        <v>21</v>
      </c>
      <c r="E30" t="s">
        <v>22</v>
      </c>
      <c r="F30" t="s">
        <v>11</v>
      </c>
      <c r="G30" t="s">
        <v>12</v>
      </c>
      <c r="H30">
        <v>1286</v>
      </c>
      <c r="I30">
        <v>19180722</v>
      </c>
      <c r="J30">
        <v>6.7</v>
      </c>
      <c r="O30">
        <v>2012</v>
      </c>
      <c r="P30">
        <v>2012</v>
      </c>
      <c r="Q30" t="s">
        <v>13</v>
      </c>
      <c r="R30" t="s">
        <v>14</v>
      </c>
      <c r="S30">
        <v>31727</v>
      </c>
      <c r="T30">
        <v>154492067</v>
      </c>
      <c r="U30">
        <v>20.5</v>
      </c>
      <c r="V30">
        <v>20.3</v>
      </c>
      <c r="W30" s="3" t="str">
        <f t="shared" si="1"/>
        <v>2012Male</v>
      </c>
      <c r="AA30" s="3" t="str">
        <f t="shared" si="2"/>
        <v>2012Male</v>
      </c>
      <c r="AB30">
        <v>2012</v>
      </c>
      <c r="AC30">
        <v>2012</v>
      </c>
      <c r="AD30" t="s">
        <v>13</v>
      </c>
      <c r="AE30" t="s">
        <v>14</v>
      </c>
      <c r="AF30">
        <v>1273722</v>
      </c>
      <c r="AG30">
        <v>154492067</v>
      </c>
      <c r="AH30">
        <v>824.5</v>
      </c>
      <c r="AI30">
        <v>865.1</v>
      </c>
      <c r="AN30">
        <v>2000</v>
      </c>
      <c r="AO30">
        <v>2000</v>
      </c>
      <c r="AP30" t="s">
        <v>11</v>
      </c>
      <c r="AQ30" t="s">
        <v>12</v>
      </c>
      <c r="AR30" t="s">
        <v>15</v>
      </c>
      <c r="AS30" t="s">
        <v>16</v>
      </c>
      <c r="AT30">
        <v>8236</v>
      </c>
      <c r="AU30">
        <v>19105073</v>
      </c>
      <c r="AV30">
        <v>43.1</v>
      </c>
    </row>
    <row r="31" spans="1:48" x14ac:dyDescent="0.35">
      <c r="A31" s="3" t="str">
        <f t="shared" si="0"/>
        <v>2000Male45-54 years</v>
      </c>
      <c r="B31">
        <v>2000</v>
      </c>
      <c r="C31">
        <v>2000</v>
      </c>
      <c r="D31" t="s">
        <v>21</v>
      </c>
      <c r="E31" t="s">
        <v>22</v>
      </c>
      <c r="F31" t="s">
        <v>13</v>
      </c>
      <c r="G31" t="s">
        <v>14</v>
      </c>
      <c r="H31">
        <v>4143</v>
      </c>
      <c r="I31">
        <v>18497230</v>
      </c>
      <c r="J31">
        <v>22.4</v>
      </c>
      <c r="O31">
        <v>2013</v>
      </c>
      <c r="P31">
        <v>2013</v>
      </c>
      <c r="Q31" t="s">
        <v>11</v>
      </c>
      <c r="R31" t="s">
        <v>12</v>
      </c>
      <c r="S31">
        <v>9069</v>
      </c>
      <c r="T31">
        <v>160477237</v>
      </c>
      <c r="U31">
        <v>5.7</v>
      </c>
      <c r="V31">
        <v>5.5</v>
      </c>
      <c r="W31" s="3" t="str">
        <f t="shared" si="1"/>
        <v>2013Female</v>
      </c>
      <c r="AA31" s="3" t="str">
        <f t="shared" si="2"/>
        <v>2013Female</v>
      </c>
      <c r="AB31">
        <v>2013</v>
      </c>
      <c r="AC31">
        <v>2013</v>
      </c>
      <c r="AD31" t="s">
        <v>11</v>
      </c>
      <c r="AE31" t="s">
        <v>12</v>
      </c>
      <c r="AF31">
        <v>1290959</v>
      </c>
      <c r="AG31">
        <v>160477237</v>
      </c>
      <c r="AH31">
        <v>804.4</v>
      </c>
      <c r="AI31">
        <v>623.5</v>
      </c>
      <c r="AN31">
        <v>2000</v>
      </c>
      <c r="AO31">
        <v>2000</v>
      </c>
      <c r="AP31" t="s">
        <v>11</v>
      </c>
      <c r="AQ31" t="s">
        <v>12</v>
      </c>
      <c r="AR31" t="s">
        <v>17</v>
      </c>
      <c r="AS31" t="s">
        <v>18</v>
      </c>
      <c r="AT31">
        <v>12561</v>
      </c>
      <c r="AU31">
        <v>19771195</v>
      </c>
      <c r="AV31">
        <v>63.5</v>
      </c>
    </row>
    <row r="32" spans="1:48" x14ac:dyDescent="0.35">
      <c r="A32" s="3" t="str">
        <f t="shared" si="0"/>
        <v>2000Female55-64 years</v>
      </c>
      <c r="B32">
        <v>2000</v>
      </c>
      <c r="C32">
        <v>2000</v>
      </c>
      <c r="D32" t="s">
        <v>23</v>
      </c>
      <c r="E32" t="s">
        <v>24</v>
      </c>
      <c r="F32" t="s">
        <v>11</v>
      </c>
      <c r="G32" t="s">
        <v>12</v>
      </c>
      <c r="H32">
        <v>679</v>
      </c>
      <c r="I32">
        <v>12629328</v>
      </c>
      <c r="J32">
        <v>5.4</v>
      </c>
      <c r="O32">
        <v>2013</v>
      </c>
      <c r="P32">
        <v>2013</v>
      </c>
      <c r="Q32" t="s">
        <v>13</v>
      </c>
      <c r="R32" t="s">
        <v>14</v>
      </c>
      <c r="S32">
        <v>31991</v>
      </c>
      <c r="T32">
        <v>155651602</v>
      </c>
      <c r="U32">
        <v>20.6</v>
      </c>
      <c r="V32">
        <v>20.3</v>
      </c>
      <c r="W32" s="3" t="str">
        <f t="shared" si="1"/>
        <v>2013Male</v>
      </c>
      <c r="AA32" s="3" t="str">
        <f t="shared" si="2"/>
        <v>2013Male</v>
      </c>
      <c r="AB32">
        <v>2013</v>
      </c>
      <c r="AC32">
        <v>2013</v>
      </c>
      <c r="AD32" t="s">
        <v>13</v>
      </c>
      <c r="AE32" t="s">
        <v>14</v>
      </c>
      <c r="AF32">
        <v>1306034</v>
      </c>
      <c r="AG32">
        <v>155651602</v>
      </c>
      <c r="AH32">
        <v>839.1</v>
      </c>
      <c r="AI32">
        <v>863.6</v>
      </c>
      <c r="AN32">
        <v>2000</v>
      </c>
      <c r="AO32">
        <v>2000</v>
      </c>
      <c r="AP32" t="s">
        <v>11</v>
      </c>
      <c r="AQ32" t="s">
        <v>12</v>
      </c>
      <c r="AR32" t="s">
        <v>19</v>
      </c>
      <c r="AS32" t="s">
        <v>20</v>
      </c>
      <c r="AT32">
        <v>32501</v>
      </c>
      <c r="AU32">
        <v>22700729</v>
      </c>
      <c r="AV32">
        <v>143.19999999999999</v>
      </c>
    </row>
    <row r="33" spans="1:48" x14ac:dyDescent="0.35">
      <c r="A33" s="3" t="str">
        <f t="shared" si="0"/>
        <v>2000Male55-64 years</v>
      </c>
      <c r="B33">
        <v>2000</v>
      </c>
      <c r="C33">
        <v>2000</v>
      </c>
      <c r="D33" t="s">
        <v>23</v>
      </c>
      <c r="E33" t="s">
        <v>24</v>
      </c>
      <c r="F33" t="s">
        <v>13</v>
      </c>
      <c r="G33" t="s">
        <v>14</v>
      </c>
      <c r="H33">
        <v>2264</v>
      </c>
      <c r="I33">
        <v>11645356</v>
      </c>
      <c r="J33">
        <v>19.399999999999999</v>
      </c>
      <c r="O33">
        <v>2014</v>
      </c>
      <c r="P33">
        <v>2014</v>
      </c>
      <c r="Q33" t="s">
        <v>11</v>
      </c>
      <c r="R33" t="s">
        <v>12</v>
      </c>
      <c r="S33">
        <v>9649</v>
      </c>
      <c r="T33">
        <v>161920569</v>
      </c>
      <c r="U33">
        <v>6</v>
      </c>
      <c r="V33">
        <v>5.8</v>
      </c>
      <c r="W33" s="3" t="str">
        <f t="shared" si="1"/>
        <v>2014Female</v>
      </c>
      <c r="AA33" s="3" t="str">
        <f t="shared" si="2"/>
        <v>2014Female</v>
      </c>
      <c r="AB33">
        <v>2014</v>
      </c>
      <c r="AC33">
        <v>2014</v>
      </c>
      <c r="AD33" t="s">
        <v>11</v>
      </c>
      <c r="AE33" t="s">
        <v>12</v>
      </c>
      <c r="AF33">
        <v>1298177</v>
      </c>
      <c r="AG33">
        <v>161920569</v>
      </c>
      <c r="AH33">
        <v>801.7</v>
      </c>
      <c r="AI33">
        <v>616.70000000000005</v>
      </c>
      <c r="AN33">
        <v>2000</v>
      </c>
      <c r="AO33">
        <v>2000</v>
      </c>
      <c r="AP33" t="s">
        <v>11</v>
      </c>
      <c r="AQ33" t="s">
        <v>12</v>
      </c>
      <c r="AR33" t="s">
        <v>21</v>
      </c>
      <c r="AS33" t="s">
        <v>22</v>
      </c>
      <c r="AT33">
        <v>59943</v>
      </c>
      <c r="AU33">
        <v>19180722</v>
      </c>
      <c r="AV33">
        <v>312.5</v>
      </c>
    </row>
    <row r="34" spans="1:48" x14ac:dyDescent="0.35">
      <c r="A34" s="3" t="str">
        <f t="shared" si="0"/>
        <v>2000Female65-74 years</v>
      </c>
      <c r="B34">
        <v>2000</v>
      </c>
      <c r="C34">
        <v>2000</v>
      </c>
      <c r="D34" t="s">
        <v>25</v>
      </c>
      <c r="E34" t="s">
        <v>26</v>
      </c>
      <c r="F34" t="s">
        <v>11</v>
      </c>
      <c r="G34" t="s">
        <v>12</v>
      </c>
      <c r="H34">
        <v>403</v>
      </c>
      <c r="I34">
        <v>10087712</v>
      </c>
      <c r="J34">
        <v>4</v>
      </c>
      <c r="O34">
        <v>2014</v>
      </c>
      <c r="P34">
        <v>2014</v>
      </c>
      <c r="Q34" t="s">
        <v>13</v>
      </c>
      <c r="R34" t="s">
        <v>14</v>
      </c>
      <c r="S34">
        <v>33107</v>
      </c>
      <c r="T34">
        <v>156936487</v>
      </c>
      <c r="U34">
        <v>21.1</v>
      </c>
      <c r="V34">
        <v>20.7</v>
      </c>
      <c r="W34" s="3" t="str">
        <f t="shared" si="1"/>
        <v>2014Male</v>
      </c>
      <c r="AA34" s="3" t="str">
        <f t="shared" si="2"/>
        <v>2014Male</v>
      </c>
      <c r="AB34">
        <v>2014</v>
      </c>
      <c r="AC34">
        <v>2014</v>
      </c>
      <c r="AD34" t="s">
        <v>13</v>
      </c>
      <c r="AE34" t="s">
        <v>14</v>
      </c>
      <c r="AF34">
        <v>1328241</v>
      </c>
      <c r="AG34">
        <v>156936487</v>
      </c>
      <c r="AH34">
        <v>846.4</v>
      </c>
      <c r="AI34">
        <v>855.1</v>
      </c>
      <c r="AN34">
        <v>2000</v>
      </c>
      <c r="AO34">
        <v>2000</v>
      </c>
      <c r="AP34" t="s">
        <v>11</v>
      </c>
      <c r="AQ34" t="s">
        <v>12</v>
      </c>
      <c r="AR34" t="s">
        <v>23</v>
      </c>
      <c r="AS34" t="s">
        <v>24</v>
      </c>
      <c r="AT34">
        <v>97525</v>
      </c>
      <c r="AU34">
        <v>12629328</v>
      </c>
      <c r="AV34">
        <v>772.2</v>
      </c>
    </row>
    <row r="35" spans="1:48" x14ac:dyDescent="0.35">
      <c r="A35" s="3" t="str">
        <f t="shared" si="0"/>
        <v>2000Male65-74 years</v>
      </c>
      <c r="B35">
        <v>2000</v>
      </c>
      <c r="C35">
        <v>2000</v>
      </c>
      <c r="D35" t="s">
        <v>25</v>
      </c>
      <c r="E35" t="s">
        <v>26</v>
      </c>
      <c r="F35" t="s">
        <v>13</v>
      </c>
      <c r="G35" t="s">
        <v>14</v>
      </c>
      <c r="H35">
        <v>1887</v>
      </c>
      <c r="I35">
        <v>8303274</v>
      </c>
      <c r="J35">
        <v>22.7</v>
      </c>
      <c r="O35">
        <v>2015</v>
      </c>
      <c r="P35">
        <v>2015</v>
      </c>
      <c r="Q35" t="s">
        <v>11</v>
      </c>
      <c r="R35" t="s">
        <v>12</v>
      </c>
      <c r="S35">
        <v>10186</v>
      </c>
      <c r="T35">
        <v>163189523</v>
      </c>
      <c r="U35">
        <v>6.2</v>
      </c>
      <c r="V35">
        <v>6</v>
      </c>
      <c r="W35" s="3" t="str">
        <f t="shared" si="1"/>
        <v>2015Female</v>
      </c>
      <c r="AA35" s="3" t="str">
        <f t="shared" si="2"/>
        <v>2015Female</v>
      </c>
      <c r="AB35">
        <v>2015</v>
      </c>
      <c r="AC35">
        <v>2015</v>
      </c>
      <c r="AD35" t="s">
        <v>11</v>
      </c>
      <c r="AE35" t="s">
        <v>12</v>
      </c>
      <c r="AF35">
        <v>1339226</v>
      </c>
      <c r="AG35">
        <v>163189523</v>
      </c>
      <c r="AH35">
        <v>820.7</v>
      </c>
      <c r="AI35">
        <v>624.20000000000005</v>
      </c>
      <c r="AN35">
        <v>2000</v>
      </c>
      <c r="AO35">
        <v>2000</v>
      </c>
      <c r="AP35" t="s">
        <v>11</v>
      </c>
      <c r="AQ35" t="s">
        <v>12</v>
      </c>
      <c r="AR35" t="s">
        <v>25</v>
      </c>
      <c r="AS35" t="s">
        <v>26</v>
      </c>
      <c r="AT35">
        <v>193801</v>
      </c>
      <c r="AU35">
        <v>10087712</v>
      </c>
      <c r="AV35">
        <v>1921.2</v>
      </c>
    </row>
    <row r="36" spans="1:48" x14ac:dyDescent="0.35">
      <c r="A36" s="3" t="str">
        <f t="shared" si="0"/>
        <v>2000Female75-84 years</v>
      </c>
      <c r="B36">
        <v>2000</v>
      </c>
      <c r="C36">
        <v>2000</v>
      </c>
      <c r="D36" t="s">
        <v>27</v>
      </c>
      <c r="E36" t="s">
        <v>28</v>
      </c>
      <c r="F36" t="s">
        <v>11</v>
      </c>
      <c r="G36" t="s">
        <v>12</v>
      </c>
      <c r="H36">
        <v>297</v>
      </c>
      <c r="I36">
        <v>7481827</v>
      </c>
      <c r="J36">
        <v>4</v>
      </c>
      <c r="O36">
        <v>2015</v>
      </c>
      <c r="P36">
        <v>2015</v>
      </c>
      <c r="Q36" t="s">
        <v>13</v>
      </c>
      <c r="R36" t="s">
        <v>14</v>
      </c>
      <c r="S36">
        <v>33959</v>
      </c>
      <c r="T36">
        <v>158229297</v>
      </c>
      <c r="U36">
        <v>21.5</v>
      </c>
      <c r="V36">
        <v>21</v>
      </c>
      <c r="W36" s="3" t="str">
        <f t="shared" si="1"/>
        <v>2015Male</v>
      </c>
      <c r="AA36" s="3" t="str">
        <f t="shared" si="2"/>
        <v>2015Male</v>
      </c>
      <c r="AB36">
        <v>2015</v>
      </c>
      <c r="AC36">
        <v>2015</v>
      </c>
      <c r="AD36" t="s">
        <v>13</v>
      </c>
      <c r="AE36" t="s">
        <v>14</v>
      </c>
      <c r="AF36">
        <v>1373404</v>
      </c>
      <c r="AG36">
        <v>158229297</v>
      </c>
      <c r="AH36">
        <v>868</v>
      </c>
      <c r="AI36">
        <v>863.2</v>
      </c>
      <c r="AN36">
        <v>2000</v>
      </c>
      <c r="AO36">
        <v>2000</v>
      </c>
      <c r="AP36" t="s">
        <v>11</v>
      </c>
      <c r="AQ36" t="s">
        <v>12</v>
      </c>
      <c r="AR36" t="s">
        <v>27</v>
      </c>
      <c r="AS36" t="s">
        <v>28</v>
      </c>
      <c r="AT36">
        <v>360226</v>
      </c>
      <c r="AU36">
        <v>7481827</v>
      </c>
      <c r="AV36">
        <v>4814.7</v>
      </c>
    </row>
    <row r="37" spans="1:48" x14ac:dyDescent="0.35">
      <c r="A37" s="3" t="str">
        <f t="shared" si="0"/>
        <v>2000Male75-84 years</v>
      </c>
      <c r="B37">
        <v>2000</v>
      </c>
      <c r="C37">
        <v>2000</v>
      </c>
      <c r="D37" t="s">
        <v>27</v>
      </c>
      <c r="E37" t="s">
        <v>28</v>
      </c>
      <c r="F37" t="s">
        <v>13</v>
      </c>
      <c r="G37" t="s">
        <v>14</v>
      </c>
      <c r="H37">
        <v>1884</v>
      </c>
      <c r="I37">
        <v>4879353</v>
      </c>
      <c r="J37">
        <v>38.6</v>
      </c>
      <c r="O37">
        <v>2016</v>
      </c>
      <c r="P37">
        <v>2016</v>
      </c>
      <c r="Q37" t="s">
        <v>11</v>
      </c>
      <c r="R37" t="s">
        <v>12</v>
      </c>
      <c r="S37">
        <v>10220</v>
      </c>
      <c r="T37">
        <v>164048590</v>
      </c>
      <c r="U37">
        <v>6.2</v>
      </c>
      <c r="V37">
        <v>6</v>
      </c>
      <c r="W37" s="3" t="str">
        <f t="shared" si="1"/>
        <v>2016Female</v>
      </c>
      <c r="AA37" s="3" t="str">
        <f t="shared" si="2"/>
        <v>2016Female</v>
      </c>
      <c r="AB37">
        <v>2016</v>
      </c>
      <c r="AC37">
        <v>2016</v>
      </c>
      <c r="AD37" t="s">
        <v>11</v>
      </c>
      <c r="AE37" t="s">
        <v>12</v>
      </c>
      <c r="AF37">
        <v>1344016</v>
      </c>
      <c r="AG37">
        <v>164048590</v>
      </c>
      <c r="AH37">
        <v>819.3</v>
      </c>
      <c r="AI37">
        <v>617.5</v>
      </c>
      <c r="AN37">
        <v>2000</v>
      </c>
      <c r="AO37">
        <v>2000</v>
      </c>
      <c r="AP37" t="s">
        <v>11</v>
      </c>
      <c r="AQ37" t="s">
        <v>12</v>
      </c>
      <c r="AR37" t="s">
        <v>29</v>
      </c>
      <c r="AS37" t="s">
        <v>30</v>
      </c>
      <c r="AT37">
        <v>443429</v>
      </c>
      <c r="AU37">
        <v>3012589</v>
      </c>
      <c r="AV37">
        <v>14719.2</v>
      </c>
    </row>
    <row r="38" spans="1:48" x14ac:dyDescent="0.35">
      <c r="A38" s="3" t="str">
        <f t="shared" si="0"/>
        <v>2000Female85+ years</v>
      </c>
      <c r="B38">
        <v>2000</v>
      </c>
      <c r="C38">
        <v>2000</v>
      </c>
      <c r="D38" t="s">
        <v>29</v>
      </c>
      <c r="E38" t="s">
        <v>30</v>
      </c>
      <c r="F38" t="s">
        <v>11</v>
      </c>
      <c r="G38" t="s">
        <v>12</v>
      </c>
      <c r="H38">
        <v>128</v>
      </c>
      <c r="I38">
        <v>3012589</v>
      </c>
      <c r="J38">
        <v>4.2</v>
      </c>
      <c r="O38">
        <v>2016</v>
      </c>
      <c r="P38">
        <v>2016</v>
      </c>
      <c r="Q38" t="s">
        <v>13</v>
      </c>
      <c r="R38" t="s">
        <v>14</v>
      </c>
      <c r="S38">
        <v>34656</v>
      </c>
      <c r="T38">
        <v>159078923</v>
      </c>
      <c r="U38">
        <v>21.8</v>
      </c>
      <c r="V38">
        <v>21.3</v>
      </c>
      <c r="W38" s="3" t="str">
        <f t="shared" si="1"/>
        <v>2016Male</v>
      </c>
      <c r="AA38" s="3" t="str">
        <f t="shared" si="2"/>
        <v>2016Male</v>
      </c>
      <c r="AB38">
        <v>2016</v>
      </c>
      <c r="AC38">
        <v>2016</v>
      </c>
      <c r="AD38" t="s">
        <v>13</v>
      </c>
      <c r="AE38" t="s">
        <v>14</v>
      </c>
      <c r="AF38">
        <v>1400232</v>
      </c>
      <c r="AG38">
        <v>159078923</v>
      </c>
      <c r="AH38">
        <v>880.2</v>
      </c>
      <c r="AI38">
        <v>861</v>
      </c>
      <c r="AN38">
        <v>2000</v>
      </c>
      <c r="AO38">
        <v>2000</v>
      </c>
      <c r="AP38" t="s">
        <v>11</v>
      </c>
      <c r="AQ38" t="s">
        <v>12</v>
      </c>
      <c r="AR38" t="s">
        <v>31</v>
      </c>
      <c r="AS38" t="s">
        <v>32</v>
      </c>
      <c r="AT38">
        <v>67</v>
      </c>
      <c r="AU38" t="s">
        <v>33</v>
      </c>
      <c r="AV38" t="s">
        <v>33</v>
      </c>
    </row>
    <row r="39" spans="1:48" x14ac:dyDescent="0.35">
      <c r="A39" s="3" t="str">
        <f t="shared" si="0"/>
        <v>2000Male85+ years</v>
      </c>
      <c r="B39">
        <v>2000</v>
      </c>
      <c r="C39">
        <v>2000</v>
      </c>
      <c r="D39" t="s">
        <v>29</v>
      </c>
      <c r="E39" t="s">
        <v>30</v>
      </c>
      <c r="F39" t="s">
        <v>13</v>
      </c>
      <c r="G39" t="s">
        <v>14</v>
      </c>
      <c r="H39">
        <v>705</v>
      </c>
      <c r="I39">
        <v>1226998</v>
      </c>
      <c r="J39">
        <v>57.5</v>
      </c>
      <c r="O39">
        <v>2017</v>
      </c>
      <c r="P39">
        <v>2017</v>
      </c>
      <c r="Q39" t="s">
        <v>11</v>
      </c>
      <c r="R39" t="s">
        <v>12</v>
      </c>
      <c r="S39">
        <v>10381</v>
      </c>
      <c r="T39">
        <v>165311059</v>
      </c>
      <c r="U39">
        <v>6.3</v>
      </c>
      <c r="V39">
        <v>6.1</v>
      </c>
      <c r="W39" s="3" t="str">
        <f t="shared" si="1"/>
        <v>2017Female</v>
      </c>
      <c r="AA39" s="3" t="str">
        <f t="shared" si="2"/>
        <v>2017Female</v>
      </c>
      <c r="AB39">
        <v>2017</v>
      </c>
      <c r="AC39">
        <v>2017</v>
      </c>
      <c r="AD39" t="s">
        <v>11</v>
      </c>
      <c r="AE39" t="s">
        <v>12</v>
      </c>
      <c r="AF39">
        <v>1374392</v>
      </c>
      <c r="AG39">
        <v>165311059</v>
      </c>
      <c r="AH39">
        <v>831.4</v>
      </c>
      <c r="AI39">
        <v>619.70000000000005</v>
      </c>
      <c r="AN39">
        <v>2000</v>
      </c>
      <c r="AO39">
        <v>2000</v>
      </c>
      <c r="AP39" t="s">
        <v>13</v>
      </c>
      <c r="AQ39" t="s">
        <v>14</v>
      </c>
      <c r="AR39" t="s">
        <v>117</v>
      </c>
      <c r="AS39">
        <v>1</v>
      </c>
      <c r="AT39">
        <v>15718</v>
      </c>
      <c r="AU39">
        <v>1949017</v>
      </c>
      <c r="AV39">
        <v>806.5</v>
      </c>
    </row>
    <row r="40" spans="1:48" x14ac:dyDescent="0.35">
      <c r="A40" s="3" t="str">
        <f t="shared" si="0"/>
        <v>2000MaleNot Stated</v>
      </c>
      <c r="B40">
        <v>2000</v>
      </c>
      <c r="C40">
        <v>2000</v>
      </c>
      <c r="D40" t="s">
        <v>31</v>
      </c>
      <c r="E40" t="s">
        <v>32</v>
      </c>
      <c r="F40" t="s">
        <v>13</v>
      </c>
      <c r="G40" t="s">
        <v>14</v>
      </c>
      <c r="H40">
        <v>7</v>
      </c>
      <c r="I40" t="s">
        <v>33</v>
      </c>
      <c r="J40" t="s">
        <v>33</v>
      </c>
      <c r="O40">
        <v>2017</v>
      </c>
      <c r="P40">
        <v>2017</v>
      </c>
      <c r="Q40" t="s">
        <v>13</v>
      </c>
      <c r="R40" t="s">
        <v>14</v>
      </c>
      <c r="S40">
        <v>36726</v>
      </c>
      <c r="T40">
        <v>160408119</v>
      </c>
      <c r="U40">
        <v>22.9</v>
      </c>
      <c r="V40">
        <v>22.4</v>
      </c>
      <c r="W40" s="3" t="str">
        <f t="shared" si="1"/>
        <v>2017Male</v>
      </c>
      <c r="AA40" s="3" t="str">
        <f t="shared" si="2"/>
        <v>2017Male</v>
      </c>
      <c r="AB40">
        <v>2017</v>
      </c>
      <c r="AC40">
        <v>2017</v>
      </c>
      <c r="AD40" t="s">
        <v>13</v>
      </c>
      <c r="AE40" t="s">
        <v>14</v>
      </c>
      <c r="AF40">
        <v>1439111</v>
      </c>
      <c r="AG40">
        <v>160408119</v>
      </c>
      <c r="AH40">
        <v>897.2</v>
      </c>
      <c r="AI40">
        <v>864.5</v>
      </c>
      <c r="AN40">
        <v>2000</v>
      </c>
      <c r="AO40">
        <v>2000</v>
      </c>
      <c r="AP40" t="s">
        <v>13</v>
      </c>
      <c r="AQ40" t="s">
        <v>14</v>
      </c>
      <c r="AR40" t="s">
        <v>118</v>
      </c>
      <c r="AS40" s="1">
        <v>44200</v>
      </c>
      <c r="AT40">
        <v>2824</v>
      </c>
      <c r="AU40">
        <v>7861716</v>
      </c>
      <c r="AV40">
        <v>35.9</v>
      </c>
    </row>
    <row r="41" spans="1:48" x14ac:dyDescent="0.35">
      <c r="A41" s="3" t="str">
        <f t="shared" si="0"/>
        <v>2001Female5-14 years</v>
      </c>
      <c r="B41">
        <v>2001</v>
      </c>
      <c r="C41">
        <v>2001</v>
      </c>
      <c r="D41" t="s">
        <v>10</v>
      </c>
      <c r="E41" s="1">
        <v>44330</v>
      </c>
      <c r="F41" t="s">
        <v>11</v>
      </c>
      <c r="G41" t="s">
        <v>12</v>
      </c>
      <c r="H41">
        <v>65</v>
      </c>
      <c r="I41">
        <v>20075767</v>
      </c>
      <c r="J41">
        <v>0.3</v>
      </c>
      <c r="O41">
        <v>2018</v>
      </c>
      <c r="P41">
        <v>2018</v>
      </c>
      <c r="Q41" t="s">
        <v>11</v>
      </c>
      <c r="R41" t="s">
        <v>12</v>
      </c>
      <c r="S41">
        <v>10574</v>
      </c>
      <c r="T41">
        <v>166038755</v>
      </c>
      <c r="U41">
        <v>6.4</v>
      </c>
      <c r="V41">
        <v>6.2</v>
      </c>
      <c r="W41" s="3" t="str">
        <f t="shared" si="1"/>
        <v>2018Female</v>
      </c>
      <c r="AA41" s="3" t="str">
        <f t="shared" si="2"/>
        <v>2018Female</v>
      </c>
      <c r="AB41">
        <v>2018</v>
      </c>
      <c r="AC41">
        <v>2018</v>
      </c>
      <c r="AD41" t="s">
        <v>11</v>
      </c>
      <c r="AE41" t="s">
        <v>12</v>
      </c>
      <c r="AF41">
        <v>1380736</v>
      </c>
      <c r="AG41">
        <v>166038755</v>
      </c>
      <c r="AH41">
        <v>831.6</v>
      </c>
      <c r="AI41">
        <v>611.29999999999995</v>
      </c>
      <c r="AN41">
        <v>2000</v>
      </c>
      <c r="AO41">
        <v>2000</v>
      </c>
      <c r="AP41" t="s">
        <v>13</v>
      </c>
      <c r="AQ41" t="s">
        <v>14</v>
      </c>
      <c r="AR41" t="s">
        <v>10</v>
      </c>
      <c r="AS41" s="1">
        <v>44330</v>
      </c>
      <c r="AT41">
        <v>4401</v>
      </c>
      <c r="AU41">
        <v>21043474</v>
      </c>
      <c r="AV41">
        <v>20.9</v>
      </c>
    </row>
    <row r="42" spans="1:48" x14ac:dyDescent="0.35">
      <c r="A42" s="3" t="str">
        <f t="shared" si="0"/>
        <v>2001Male5-14 years</v>
      </c>
      <c r="B42">
        <v>2001</v>
      </c>
      <c r="C42">
        <v>2001</v>
      </c>
      <c r="D42" t="s">
        <v>10</v>
      </c>
      <c r="E42" s="1">
        <v>44330</v>
      </c>
      <c r="F42" t="s">
        <v>13</v>
      </c>
      <c r="G42" t="s">
        <v>14</v>
      </c>
      <c r="H42">
        <v>214</v>
      </c>
      <c r="I42">
        <v>21076273</v>
      </c>
      <c r="J42">
        <v>1</v>
      </c>
      <c r="O42">
        <v>2018</v>
      </c>
      <c r="P42">
        <v>2018</v>
      </c>
      <c r="Q42" t="s">
        <v>13</v>
      </c>
      <c r="R42" t="s">
        <v>14</v>
      </c>
      <c r="S42">
        <v>37738</v>
      </c>
      <c r="T42">
        <v>161128679</v>
      </c>
      <c r="U42">
        <v>23.4</v>
      </c>
      <c r="V42">
        <v>22.8</v>
      </c>
      <c r="W42" s="3" t="str">
        <f t="shared" si="1"/>
        <v>2018Male</v>
      </c>
      <c r="AA42" s="3" t="str">
        <f t="shared" si="2"/>
        <v>2018Male</v>
      </c>
      <c r="AB42">
        <v>2018</v>
      </c>
      <c r="AC42">
        <v>2018</v>
      </c>
      <c r="AD42" t="s">
        <v>13</v>
      </c>
      <c r="AE42" t="s">
        <v>14</v>
      </c>
      <c r="AF42">
        <v>1458469</v>
      </c>
      <c r="AG42">
        <v>161128679</v>
      </c>
      <c r="AH42">
        <v>905.2</v>
      </c>
      <c r="AI42">
        <v>855.5</v>
      </c>
      <c r="AN42">
        <v>2000</v>
      </c>
      <c r="AO42">
        <v>2000</v>
      </c>
      <c r="AP42" t="s">
        <v>13</v>
      </c>
      <c r="AQ42" t="s">
        <v>14</v>
      </c>
      <c r="AR42" t="s">
        <v>15</v>
      </c>
      <c r="AS42" t="s">
        <v>16</v>
      </c>
      <c r="AT42">
        <v>23071</v>
      </c>
      <c r="AU42">
        <v>20078818</v>
      </c>
      <c r="AV42">
        <v>114.9</v>
      </c>
    </row>
    <row r="43" spans="1:48" x14ac:dyDescent="0.35">
      <c r="A43" s="3" t="str">
        <f t="shared" si="0"/>
        <v>2001Female15-24 years</v>
      </c>
      <c r="B43">
        <v>2001</v>
      </c>
      <c r="C43">
        <v>2001</v>
      </c>
      <c r="D43" t="s">
        <v>15</v>
      </c>
      <c r="E43" t="s">
        <v>16</v>
      </c>
      <c r="F43" t="s">
        <v>11</v>
      </c>
      <c r="G43" t="s">
        <v>12</v>
      </c>
      <c r="H43">
        <v>562</v>
      </c>
      <c r="I43">
        <v>19585847</v>
      </c>
      <c r="J43">
        <v>2.9</v>
      </c>
      <c r="O43">
        <v>2019</v>
      </c>
      <c r="P43">
        <v>2019</v>
      </c>
      <c r="Q43" t="s">
        <v>11</v>
      </c>
      <c r="R43" t="s">
        <v>12</v>
      </c>
      <c r="S43">
        <v>10245</v>
      </c>
      <c r="T43">
        <v>166582199</v>
      </c>
      <c r="U43">
        <v>6.2</v>
      </c>
      <c r="V43">
        <v>6</v>
      </c>
      <c r="W43" s="3" t="str">
        <f t="shared" si="1"/>
        <v>2019Female</v>
      </c>
      <c r="AA43" s="3" t="str">
        <f t="shared" si="2"/>
        <v>2019Female</v>
      </c>
      <c r="AB43">
        <v>2019</v>
      </c>
      <c r="AC43">
        <v>2019</v>
      </c>
      <c r="AD43" t="s">
        <v>11</v>
      </c>
      <c r="AE43" t="s">
        <v>12</v>
      </c>
      <c r="AF43">
        <v>1381015</v>
      </c>
      <c r="AG43">
        <v>166582199</v>
      </c>
      <c r="AH43">
        <v>829</v>
      </c>
      <c r="AI43">
        <v>602.70000000000005</v>
      </c>
      <c r="AN43">
        <v>2000</v>
      </c>
      <c r="AO43">
        <v>2000</v>
      </c>
      <c r="AP43" t="s">
        <v>13</v>
      </c>
      <c r="AQ43" t="s">
        <v>14</v>
      </c>
      <c r="AR43" t="s">
        <v>17</v>
      </c>
      <c r="AS43" t="s">
        <v>18</v>
      </c>
      <c r="AT43">
        <v>27890</v>
      </c>
      <c r="AU43">
        <v>20120529</v>
      </c>
      <c r="AV43">
        <v>138.6</v>
      </c>
    </row>
    <row r="44" spans="1:48" x14ac:dyDescent="0.35">
      <c r="A44" s="3" t="str">
        <f t="shared" si="0"/>
        <v>2001Male15-24 years</v>
      </c>
      <c r="B44">
        <v>2001</v>
      </c>
      <c r="C44">
        <v>2001</v>
      </c>
      <c r="D44" t="s">
        <v>15</v>
      </c>
      <c r="E44" t="s">
        <v>16</v>
      </c>
      <c r="F44" t="s">
        <v>13</v>
      </c>
      <c r="G44" t="s">
        <v>14</v>
      </c>
      <c r="H44">
        <v>3401</v>
      </c>
      <c r="I44">
        <v>20627723</v>
      </c>
      <c r="J44">
        <v>16.5</v>
      </c>
      <c r="O44">
        <v>2019</v>
      </c>
      <c r="P44">
        <v>2019</v>
      </c>
      <c r="Q44" t="s">
        <v>13</v>
      </c>
      <c r="R44" t="s">
        <v>14</v>
      </c>
      <c r="S44">
        <v>37233</v>
      </c>
      <c r="T44">
        <v>161657324</v>
      </c>
      <c r="U44">
        <v>23</v>
      </c>
      <c r="V44">
        <v>22.4</v>
      </c>
      <c r="W44" s="3" t="str">
        <f t="shared" si="1"/>
        <v>2019Male</v>
      </c>
      <c r="AA44" s="3" t="str">
        <f t="shared" si="2"/>
        <v>2019Male</v>
      </c>
      <c r="AB44">
        <v>2019</v>
      </c>
      <c r="AC44">
        <v>2019</v>
      </c>
      <c r="AD44" t="s">
        <v>13</v>
      </c>
      <c r="AE44" t="s">
        <v>14</v>
      </c>
      <c r="AF44">
        <v>1473823</v>
      </c>
      <c r="AG44">
        <v>161657324</v>
      </c>
      <c r="AH44">
        <v>911.7</v>
      </c>
      <c r="AI44">
        <v>846.7</v>
      </c>
      <c r="AN44">
        <v>2000</v>
      </c>
      <c r="AO44">
        <v>2000</v>
      </c>
      <c r="AP44" t="s">
        <v>13</v>
      </c>
      <c r="AQ44" t="s">
        <v>14</v>
      </c>
      <c r="AR44" t="s">
        <v>19</v>
      </c>
      <c r="AS44" t="s">
        <v>20</v>
      </c>
      <c r="AT44">
        <v>57297</v>
      </c>
      <c r="AU44">
        <v>22447798</v>
      </c>
      <c r="AV44">
        <v>255.2</v>
      </c>
    </row>
    <row r="45" spans="1:48" x14ac:dyDescent="0.35">
      <c r="A45" s="3" t="str">
        <f t="shared" si="0"/>
        <v>2001Female25-34 years</v>
      </c>
      <c r="B45">
        <v>2001</v>
      </c>
      <c r="C45">
        <v>2001</v>
      </c>
      <c r="D45" t="s">
        <v>17</v>
      </c>
      <c r="E45" t="s">
        <v>18</v>
      </c>
      <c r="F45" t="s">
        <v>11</v>
      </c>
      <c r="G45" t="s">
        <v>12</v>
      </c>
      <c r="H45">
        <v>869</v>
      </c>
      <c r="I45">
        <v>19567043</v>
      </c>
      <c r="J45">
        <v>4.4000000000000004</v>
      </c>
      <c r="N45" t="s">
        <v>34</v>
      </c>
      <c r="W45" t="str">
        <f t="shared" si="1"/>
        <v/>
      </c>
      <c r="AA45" t="s">
        <v>34</v>
      </c>
      <c r="AN45">
        <v>2000</v>
      </c>
      <c r="AO45">
        <v>2000</v>
      </c>
      <c r="AP45" t="s">
        <v>13</v>
      </c>
      <c r="AQ45" t="s">
        <v>14</v>
      </c>
      <c r="AR45" t="s">
        <v>21</v>
      </c>
      <c r="AS45" t="s">
        <v>22</v>
      </c>
      <c r="AT45">
        <v>100398</v>
      </c>
      <c r="AU45">
        <v>18497230</v>
      </c>
      <c r="AV45">
        <v>542.79999999999995</v>
      </c>
    </row>
    <row r="46" spans="1:48" x14ac:dyDescent="0.35">
      <c r="A46" s="3" t="str">
        <f t="shared" si="0"/>
        <v>2001Male25-34 years</v>
      </c>
      <c r="B46">
        <v>2001</v>
      </c>
      <c r="C46">
        <v>2001</v>
      </c>
      <c r="D46" t="s">
        <v>17</v>
      </c>
      <c r="E46" t="s">
        <v>18</v>
      </c>
      <c r="F46" t="s">
        <v>13</v>
      </c>
      <c r="G46" t="s">
        <v>14</v>
      </c>
      <c r="H46">
        <v>4190</v>
      </c>
      <c r="I46">
        <v>19904479</v>
      </c>
      <c r="J46">
        <v>21.1</v>
      </c>
      <c r="N46" t="s">
        <v>35</v>
      </c>
      <c r="W46" t="str">
        <f t="shared" si="1"/>
        <v/>
      </c>
      <c r="AA46" t="s">
        <v>35</v>
      </c>
      <c r="AN46">
        <v>2000</v>
      </c>
      <c r="AO46">
        <v>2000</v>
      </c>
      <c r="AP46" t="s">
        <v>13</v>
      </c>
      <c r="AQ46" t="s">
        <v>14</v>
      </c>
      <c r="AR46" t="s">
        <v>23</v>
      </c>
      <c r="AS46" t="s">
        <v>24</v>
      </c>
      <c r="AT46">
        <v>143321</v>
      </c>
      <c r="AU46">
        <v>11645356</v>
      </c>
      <c r="AV46">
        <v>1230.7</v>
      </c>
    </row>
    <row r="47" spans="1:48" x14ac:dyDescent="0.35">
      <c r="A47" s="3" t="str">
        <f t="shared" si="0"/>
        <v>2001Female35-44 years</v>
      </c>
      <c r="B47">
        <v>2001</v>
      </c>
      <c r="C47">
        <v>2001</v>
      </c>
      <c r="D47" t="s">
        <v>19</v>
      </c>
      <c r="E47" t="s">
        <v>20</v>
      </c>
      <c r="F47" t="s">
        <v>11</v>
      </c>
      <c r="G47" t="s">
        <v>12</v>
      </c>
      <c r="H47">
        <v>1451</v>
      </c>
      <c r="I47">
        <v>22642429</v>
      </c>
      <c r="J47">
        <v>6.4</v>
      </c>
      <c r="N47" t="s">
        <v>36</v>
      </c>
      <c r="W47" t="str">
        <f t="shared" si="1"/>
        <v/>
      </c>
      <c r="AA47" t="s">
        <v>36</v>
      </c>
      <c r="AN47">
        <v>2000</v>
      </c>
      <c r="AO47">
        <v>2000</v>
      </c>
      <c r="AP47" t="s">
        <v>13</v>
      </c>
      <c r="AQ47" t="s">
        <v>14</v>
      </c>
      <c r="AR47" t="s">
        <v>25</v>
      </c>
      <c r="AS47" t="s">
        <v>26</v>
      </c>
      <c r="AT47">
        <v>247408</v>
      </c>
      <c r="AU47">
        <v>8303274</v>
      </c>
      <c r="AV47">
        <v>2979.6</v>
      </c>
    </row>
    <row r="48" spans="1:48" x14ac:dyDescent="0.35">
      <c r="A48" s="3" t="str">
        <f t="shared" si="0"/>
        <v>2001Male35-44 years</v>
      </c>
      <c r="B48">
        <v>2001</v>
      </c>
      <c r="C48">
        <v>2001</v>
      </c>
      <c r="D48" t="s">
        <v>19</v>
      </c>
      <c r="E48" t="s">
        <v>20</v>
      </c>
      <c r="F48" t="s">
        <v>13</v>
      </c>
      <c r="G48" t="s">
        <v>14</v>
      </c>
      <c r="H48">
        <v>5170</v>
      </c>
      <c r="I48">
        <v>22409323</v>
      </c>
      <c r="J48">
        <v>23.1</v>
      </c>
      <c r="N48" t="s">
        <v>37</v>
      </c>
      <c r="W48" t="str">
        <f t="shared" si="1"/>
        <v/>
      </c>
      <c r="AA48" t="s">
        <v>91</v>
      </c>
      <c r="AN48">
        <v>2000</v>
      </c>
      <c r="AO48">
        <v>2000</v>
      </c>
      <c r="AP48" t="s">
        <v>13</v>
      </c>
      <c r="AQ48" t="s">
        <v>14</v>
      </c>
      <c r="AR48" t="s">
        <v>27</v>
      </c>
      <c r="AS48" t="s">
        <v>28</v>
      </c>
      <c r="AT48">
        <v>340219</v>
      </c>
      <c r="AU48">
        <v>4879353</v>
      </c>
      <c r="AV48">
        <v>6972.6</v>
      </c>
    </row>
    <row r="49" spans="1:48" x14ac:dyDescent="0.35">
      <c r="A49" s="3" t="str">
        <f t="shared" si="0"/>
        <v>2001Female45-54 years</v>
      </c>
      <c r="B49">
        <v>2001</v>
      </c>
      <c r="C49">
        <v>2001</v>
      </c>
      <c r="D49" t="s">
        <v>21</v>
      </c>
      <c r="E49" t="s">
        <v>22</v>
      </c>
      <c r="F49" t="s">
        <v>11</v>
      </c>
      <c r="G49" t="s">
        <v>12</v>
      </c>
      <c r="H49">
        <v>1434</v>
      </c>
      <c r="I49">
        <v>20047081</v>
      </c>
      <c r="J49">
        <v>7.2</v>
      </c>
      <c r="N49" t="s">
        <v>91</v>
      </c>
      <c r="W49" t="str">
        <f t="shared" si="1"/>
        <v/>
      </c>
      <c r="AA49" t="s">
        <v>39</v>
      </c>
      <c r="AN49">
        <v>2000</v>
      </c>
      <c r="AO49">
        <v>2000</v>
      </c>
      <c r="AP49" t="s">
        <v>13</v>
      </c>
      <c r="AQ49" t="s">
        <v>14</v>
      </c>
      <c r="AR49" t="s">
        <v>29</v>
      </c>
      <c r="AS49" t="s">
        <v>30</v>
      </c>
      <c r="AT49">
        <v>214742</v>
      </c>
      <c r="AU49">
        <v>1226998</v>
      </c>
      <c r="AV49">
        <v>17501.400000000001</v>
      </c>
    </row>
    <row r="50" spans="1:48" x14ac:dyDescent="0.35">
      <c r="A50" s="3" t="str">
        <f t="shared" si="0"/>
        <v>2001Male45-54 years</v>
      </c>
      <c r="B50">
        <v>2001</v>
      </c>
      <c r="C50">
        <v>2001</v>
      </c>
      <c r="D50" t="s">
        <v>21</v>
      </c>
      <c r="E50" t="s">
        <v>22</v>
      </c>
      <c r="F50" t="s">
        <v>13</v>
      </c>
      <c r="G50" t="s">
        <v>14</v>
      </c>
      <c r="H50">
        <v>4483</v>
      </c>
      <c r="I50">
        <v>19339187</v>
      </c>
      <c r="J50">
        <v>23.2</v>
      </c>
      <c r="N50" t="s">
        <v>39</v>
      </c>
      <c r="W50" t="str">
        <f t="shared" si="1"/>
        <v/>
      </c>
      <c r="AA50" t="s">
        <v>40</v>
      </c>
      <c r="AN50">
        <v>2000</v>
      </c>
      <c r="AO50">
        <v>2000</v>
      </c>
      <c r="AP50" t="s">
        <v>13</v>
      </c>
      <c r="AQ50" t="s">
        <v>14</v>
      </c>
      <c r="AR50" t="s">
        <v>31</v>
      </c>
      <c r="AS50" t="s">
        <v>32</v>
      </c>
      <c r="AT50">
        <v>289</v>
      </c>
      <c r="AU50" t="s">
        <v>33</v>
      </c>
      <c r="AV50" t="s">
        <v>33</v>
      </c>
    </row>
    <row r="51" spans="1:48" x14ac:dyDescent="0.35">
      <c r="A51" s="3" t="str">
        <f t="shared" si="0"/>
        <v>2001Female55-64 years</v>
      </c>
      <c r="B51">
        <v>2001</v>
      </c>
      <c r="C51">
        <v>2001</v>
      </c>
      <c r="D51" t="s">
        <v>23</v>
      </c>
      <c r="E51" t="s">
        <v>24</v>
      </c>
      <c r="F51" t="s">
        <v>11</v>
      </c>
      <c r="G51" t="s">
        <v>12</v>
      </c>
      <c r="H51">
        <v>752</v>
      </c>
      <c r="I51">
        <v>13043566</v>
      </c>
      <c r="J51">
        <v>5.8</v>
      </c>
      <c r="N51" t="s">
        <v>40</v>
      </c>
      <c r="W51" t="str">
        <f t="shared" si="1"/>
        <v/>
      </c>
      <c r="AA51" t="s">
        <v>41</v>
      </c>
      <c r="AN51">
        <v>2001</v>
      </c>
      <c r="AO51">
        <v>2001</v>
      </c>
      <c r="AP51" t="s">
        <v>11</v>
      </c>
      <c r="AQ51" t="s">
        <v>12</v>
      </c>
      <c r="AR51" t="s">
        <v>117</v>
      </c>
      <c r="AS51">
        <v>1</v>
      </c>
      <c r="AT51">
        <v>12091</v>
      </c>
      <c r="AU51">
        <v>1962905</v>
      </c>
      <c r="AV51">
        <v>616</v>
      </c>
    </row>
    <row r="52" spans="1:48" x14ac:dyDescent="0.35">
      <c r="A52" s="3" t="str">
        <f t="shared" si="0"/>
        <v>2001Male55-64 years</v>
      </c>
      <c r="B52">
        <v>2001</v>
      </c>
      <c r="C52">
        <v>2001</v>
      </c>
      <c r="D52" t="s">
        <v>23</v>
      </c>
      <c r="E52" t="s">
        <v>24</v>
      </c>
      <c r="F52" t="s">
        <v>13</v>
      </c>
      <c r="G52" t="s">
        <v>14</v>
      </c>
      <c r="H52">
        <v>2555</v>
      </c>
      <c r="I52">
        <v>12061729</v>
      </c>
      <c r="J52">
        <v>21.2</v>
      </c>
      <c r="N52" t="s">
        <v>41</v>
      </c>
      <c r="W52" t="str">
        <f t="shared" si="1"/>
        <v/>
      </c>
      <c r="AA52" t="s">
        <v>92</v>
      </c>
      <c r="AN52">
        <v>2001</v>
      </c>
      <c r="AO52">
        <v>2001</v>
      </c>
      <c r="AP52" t="s">
        <v>11</v>
      </c>
      <c r="AQ52" t="s">
        <v>12</v>
      </c>
      <c r="AR52" t="s">
        <v>118</v>
      </c>
      <c r="AS52" s="1">
        <v>44200</v>
      </c>
      <c r="AT52">
        <v>2208</v>
      </c>
      <c r="AU52">
        <v>7468536</v>
      </c>
      <c r="AV52">
        <v>29.6</v>
      </c>
    </row>
    <row r="53" spans="1:48" x14ac:dyDescent="0.35">
      <c r="A53" s="3" t="str">
        <f t="shared" si="0"/>
        <v>2001Female65-74 years</v>
      </c>
      <c r="B53">
        <v>2001</v>
      </c>
      <c r="C53">
        <v>2001</v>
      </c>
      <c r="D53" t="s">
        <v>25</v>
      </c>
      <c r="E53" t="s">
        <v>26</v>
      </c>
      <c r="F53" t="s">
        <v>11</v>
      </c>
      <c r="G53" t="s">
        <v>12</v>
      </c>
      <c r="H53">
        <v>392</v>
      </c>
      <c r="I53">
        <v>10043126</v>
      </c>
      <c r="J53">
        <v>3.9</v>
      </c>
      <c r="N53" t="s">
        <v>92</v>
      </c>
      <c r="W53" t="str">
        <f t="shared" si="1"/>
        <v/>
      </c>
      <c r="AA53" t="s">
        <v>42</v>
      </c>
      <c r="AN53">
        <v>2001</v>
      </c>
      <c r="AO53">
        <v>2001</v>
      </c>
      <c r="AP53" t="s">
        <v>11</v>
      </c>
      <c r="AQ53" t="s">
        <v>12</v>
      </c>
      <c r="AR53" t="s">
        <v>10</v>
      </c>
      <c r="AS53" s="1">
        <v>44330</v>
      </c>
      <c r="AT53">
        <v>2927</v>
      </c>
      <c r="AU53">
        <v>20075767</v>
      </c>
      <c r="AV53">
        <v>14.6</v>
      </c>
    </row>
    <row r="54" spans="1:48" x14ac:dyDescent="0.35">
      <c r="A54" s="3" t="str">
        <f t="shared" si="0"/>
        <v>2001Male65-74 years</v>
      </c>
      <c r="B54">
        <v>2001</v>
      </c>
      <c r="C54">
        <v>2001</v>
      </c>
      <c r="D54" t="s">
        <v>25</v>
      </c>
      <c r="E54" t="s">
        <v>26</v>
      </c>
      <c r="F54" t="s">
        <v>13</v>
      </c>
      <c r="G54" t="s">
        <v>14</v>
      </c>
      <c r="H54">
        <v>2037</v>
      </c>
      <c r="I54">
        <v>8341053</v>
      </c>
      <c r="J54">
        <v>24.4</v>
      </c>
      <c r="N54" t="s">
        <v>42</v>
      </c>
      <c r="W54" t="str">
        <f t="shared" si="1"/>
        <v/>
      </c>
      <c r="AA54" t="s">
        <v>43</v>
      </c>
      <c r="AN54">
        <v>2001</v>
      </c>
      <c r="AO54">
        <v>2001</v>
      </c>
      <c r="AP54" t="s">
        <v>11</v>
      </c>
      <c r="AQ54" t="s">
        <v>12</v>
      </c>
      <c r="AR54" t="s">
        <v>15</v>
      </c>
      <c r="AS54" t="s">
        <v>16</v>
      </c>
      <c r="AT54">
        <v>8289</v>
      </c>
      <c r="AU54">
        <v>19585847</v>
      </c>
      <c r="AV54">
        <v>42.3</v>
      </c>
    </row>
    <row r="55" spans="1:48" x14ac:dyDescent="0.35">
      <c r="A55" s="3" t="str">
        <f t="shared" si="0"/>
        <v>2001Female75-84 years</v>
      </c>
      <c r="B55">
        <v>2001</v>
      </c>
      <c r="C55">
        <v>2001</v>
      </c>
      <c r="D55" t="s">
        <v>27</v>
      </c>
      <c r="E55" t="s">
        <v>28</v>
      </c>
      <c r="F55" t="s">
        <v>11</v>
      </c>
      <c r="G55" t="s">
        <v>12</v>
      </c>
      <c r="H55">
        <v>307</v>
      </c>
      <c r="I55">
        <v>7589733</v>
      </c>
      <c r="J55">
        <v>4</v>
      </c>
      <c r="N55" t="s">
        <v>43</v>
      </c>
      <c r="W55" t="str">
        <f t="shared" si="1"/>
        <v/>
      </c>
      <c r="AA55" t="s">
        <v>34</v>
      </c>
      <c r="AN55">
        <v>2001</v>
      </c>
      <c r="AO55">
        <v>2001</v>
      </c>
      <c r="AP55" t="s">
        <v>11</v>
      </c>
      <c r="AQ55" t="s">
        <v>12</v>
      </c>
      <c r="AR55" t="s">
        <v>17</v>
      </c>
      <c r="AS55" t="s">
        <v>18</v>
      </c>
      <c r="AT55">
        <v>12926</v>
      </c>
      <c r="AU55">
        <v>19567043</v>
      </c>
      <c r="AV55">
        <v>66.099999999999994</v>
      </c>
    </row>
    <row r="56" spans="1:48" x14ac:dyDescent="0.35">
      <c r="A56" s="3" t="str">
        <f t="shared" si="0"/>
        <v>2001Male75-84 years</v>
      </c>
      <c r="B56">
        <v>2001</v>
      </c>
      <c r="C56">
        <v>2001</v>
      </c>
      <c r="D56" t="s">
        <v>27</v>
      </c>
      <c r="E56" t="s">
        <v>28</v>
      </c>
      <c r="F56" t="s">
        <v>13</v>
      </c>
      <c r="G56" t="s">
        <v>14</v>
      </c>
      <c r="H56">
        <v>1885</v>
      </c>
      <c r="I56">
        <v>5003885</v>
      </c>
      <c r="J56">
        <v>37.700000000000003</v>
      </c>
      <c r="N56" t="s">
        <v>34</v>
      </c>
      <c r="W56" t="str">
        <f t="shared" si="1"/>
        <v/>
      </c>
      <c r="AA56" t="s">
        <v>44</v>
      </c>
      <c r="AN56">
        <v>2001</v>
      </c>
      <c r="AO56">
        <v>2001</v>
      </c>
      <c r="AP56" t="s">
        <v>11</v>
      </c>
      <c r="AQ56" t="s">
        <v>12</v>
      </c>
      <c r="AR56" t="s">
        <v>19</v>
      </c>
      <c r="AS56" t="s">
        <v>20</v>
      </c>
      <c r="AT56">
        <v>33510</v>
      </c>
      <c r="AU56">
        <v>22642429</v>
      </c>
      <c r="AV56">
        <v>148</v>
      </c>
    </row>
    <row r="57" spans="1:48" x14ac:dyDescent="0.35">
      <c r="A57" s="3" t="str">
        <f t="shared" si="0"/>
        <v>2001Female85+ years</v>
      </c>
      <c r="B57">
        <v>2001</v>
      </c>
      <c r="C57">
        <v>2001</v>
      </c>
      <c r="D57" t="s">
        <v>29</v>
      </c>
      <c r="E57" t="s">
        <v>30</v>
      </c>
      <c r="F57" t="s">
        <v>11</v>
      </c>
      <c r="G57" t="s">
        <v>12</v>
      </c>
      <c r="H57">
        <v>105</v>
      </c>
      <c r="I57">
        <v>3051430</v>
      </c>
      <c r="J57">
        <v>3.4</v>
      </c>
      <c r="N57" t="s">
        <v>44</v>
      </c>
      <c r="W57" t="str">
        <f t="shared" si="1"/>
        <v/>
      </c>
      <c r="AA57" t="s">
        <v>34</v>
      </c>
      <c r="AN57">
        <v>2001</v>
      </c>
      <c r="AO57">
        <v>2001</v>
      </c>
      <c r="AP57" t="s">
        <v>11</v>
      </c>
      <c r="AQ57" t="s">
        <v>12</v>
      </c>
      <c r="AR57" t="s">
        <v>21</v>
      </c>
      <c r="AS57" t="s">
        <v>22</v>
      </c>
      <c r="AT57">
        <v>63217</v>
      </c>
      <c r="AU57">
        <v>20047081</v>
      </c>
      <c r="AV57">
        <v>315.3</v>
      </c>
    </row>
    <row r="58" spans="1:48" x14ac:dyDescent="0.35">
      <c r="A58" s="3" t="str">
        <f t="shared" si="0"/>
        <v>2001Male85+ years</v>
      </c>
      <c r="B58">
        <v>2001</v>
      </c>
      <c r="C58">
        <v>2001</v>
      </c>
      <c r="D58" t="s">
        <v>29</v>
      </c>
      <c r="E58" t="s">
        <v>30</v>
      </c>
      <c r="F58" t="s">
        <v>13</v>
      </c>
      <c r="G58" t="s">
        <v>14</v>
      </c>
      <c r="H58">
        <v>662</v>
      </c>
      <c r="I58">
        <v>1261064</v>
      </c>
      <c r="J58">
        <v>52.5</v>
      </c>
      <c r="N58" t="s">
        <v>34</v>
      </c>
      <c r="W58" t="str">
        <f t="shared" si="1"/>
        <v/>
      </c>
      <c r="AA58" t="s">
        <v>110</v>
      </c>
      <c r="AN58">
        <v>2001</v>
      </c>
      <c r="AO58">
        <v>2001</v>
      </c>
      <c r="AP58" t="s">
        <v>11</v>
      </c>
      <c r="AQ58" t="s">
        <v>12</v>
      </c>
      <c r="AR58" t="s">
        <v>23</v>
      </c>
      <c r="AS58" t="s">
        <v>24</v>
      </c>
      <c r="AT58">
        <v>99181</v>
      </c>
      <c r="AU58">
        <v>13043566</v>
      </c>
      <c r="AV58">
        <v>760.4</v>
      </c>
    </row>
    <row r="59" spans="1:48" x14ac:dyDescent="0.35">
      <c r="A59" s="3" t="str">
        <f t="shared" si="0"/>
        <v>2001FemaleNot Stated</v>
      </c>
      <c r="B59">
        <v>2001</v>
      </c>
      <c r="C59">
        <v>2001</v>
      </c>
      <c r="D59" t="s">
        <v>31</v>
      </c>
      <c r="E59" t="s">
        <v>32</v>
      </c>
      <c r="F59" t="s">
        <v>11</v>
      </c>
      <c r="G59" t="s">
        <v>12</v>
      </c>
      <c r="H59">
        <v>1</v>
      </c>
      <c r="I59" t="s">
        <v>33</v>
      </c>
      <c r="J59" t="s">
        <v>33</v>
      </c>
      <c r="N59" t="s">
        <v>93</v>
      </c>
      <c r="W59" t="str">
        <f t="shared" si="1"/>
        <v/>
      </c>
      <c r="AA59" t="s">
        <v>34</v>
      </c>
      <c r="AN59">
        <v>2001</v>
      </c>
      <c r="AO59">
        <v>2001</v>
      </c>
      <c r="AP59" t="s">
        <v>11</v>
      </c>
      <c r="AQ59" t="s">
        <v>12</v>
      </c>
      <c r="AR59" t="s">
        <v>25</v>
      </c>
      <c r="AS59" t="s">
        <v>26</v>
      </c>
      <c r="AT59">
        <v>189379</v>
      </c>
      <c r="AU59">
        <v>10043126</v>
      </c>
      <c r="AV59">
        <v>1885.7</v>
      </c>
    </row>
    <row r="60" spans="1:48" x14ac:dyDescent="0.35">
      <c r="A60" s="3" t="str">
        <f t="shared" si="0"/>
        <v>2001MaleNot Stated</v>
      </c>
      <c r="B60">
        <v>2001</v>
      </c>
      <c r="C60">
        <v>2001</v>
      </c>
      <c r="D60" t="s">
        <v>31</v>
      </c>
      <c r="E60" t="s">
        <v>32</v>
      </c>
      <c r="F60" t="s">
        <v>13</v>
      </c>
      <c r="G60" t="s">
        <v>14</v>
      </c>
      <c r="H60">
        <v>10</v>
      </c>
      <c r="I60" t="s">
        <v>33</v>
      </c>
      <c r="J60" t="s">
        <v>33</v>
      </c>
      <c r="N60" t="s">
        <v>34</v>
      </c>
      <c r="W60" t="str">
        <f t="shared" si="1"/>
        <v/>
      </c>
      <c r="AA60" t="s">
        <v>46</v>
      </c>
      <c r="AN60">
        <v>2001</v>
      </c>
      <c r="AO60">
        <v>2001</v>
      </c>
      <c r="AP60" t="s">
        <v>11</v>
      </c>
      <c r="AQ60" t="s">
        <v>12</v>
      </c>
      <c r="AR60" t="s">
        <v>27</v>
      </c>
      <c r="AS60" t="s">
        <v>28</v>
      </c>
      <c r="AT60">
        <v>361187</v>
      </c>
      <c r="AU60">
        <v>7589733</v>
      </c>
      <c r="AV60">
        <v>4758.8999999999996</v>
      </c>
    </row>
    <row r="61" spans="1:48" x14ac:dyDescent="0.35">
      <c r="A61" s="3" t="str">
        <f t="shared" si="0"/>
        <v>2002Female5-14 years</v>
      </c>
      <c r="B61">
        <v>2002</v>
      </c>
      <c r="C61">
        <v>2002</v>
      </c>
      <c r="D61" t="s">
        <v>10</v>
      </c>
      <c r="E61" s="1">
        <v>44330</v>
      </c>
      <c r="F61" t="s">
        <v>11</v>
      </c>
      <c r="G61" t="s">
        <v>12</v>
      </c>
      <c r="H61">
        <v>65</v>
      </c>
      <c r="I61">
        <v>20071157</v>
      </c>
      <c r="J61">
        <v>0.3</v>
      </c>
      <c r="N61" t="s">
        <v>46</v>
      </c>
      <c r="W61" t="str">
        <f t="shared" si="1"/>
        <v/>
      </c>
      <c r="AA61" t="s">
        <v>47</v>
      </c>
      <c r="AN61">
        <v>2001</v>
      </c>
      <c r="AO61">
        <v>2001</v>
      </c>
      <c r="AP61" t="s">
        <v>11</v>
      </c>
      <c r="AQ61" t="s">
        <v>12</v>
      </c>
      <c r="AR61" t="s">
        <v>29</v>
      </c>
      <c r="AS61" t="s">
        <v>30</v>
      </c>
      <c r="AT61">
        <v>447998</v>
      </c>
      <c r="AU61">
        <v>3051430</v>
      </c>
      <c r="AV61">
        <v>14681.6</v>
      </c>
    </row>
    <row r="62" spans="1:48" x14ac:dyDescent="0.35">
      <c r="A62" s="3" t="str">
        <f t="shared" si="0"/>
        <v>2002Male5-14 years</v>
      </c>
      <c r="B62">
        <v>2002</v>
      </c>
      <c r="C62">
        <v>2002</v>
      </c>
      <c r="D62" t="s">
        <v>10</v>
      </c>
      <c r="E62" s="1">
        <v>44330</v>
      </c>
      <c r="F62" t="s">
        <v>13</v>
      </c>
      <c r="G62" t="s">
        <v>14</v>
      </c>
      <c r="H62">
        <v>199</v>
      </c>
      <c r="I62">
        <v>21062681</v>
      </c>
      <c r="J62">
        <v>0.9</v>
      </c>
      <c r="N62" t="s">
        <v>47</v>
      </c>
      <c r="W62" t="str">
        <f t="shared" si="1"/>
        <v/>
      </c>
      <c r="AA62" t="s">
        <v>48</v>
      </c>
      <c r="AN62">
        <v>2001</v>
      </c>
      <c r="AO62">
        <v>2001</v>
      </c>
      <c r="AP62" t="s">
        <v>11</v>
      </c>
      <c r="AQ62" t="s">
        <v>12</v>
      </c>
      <c r="AR62" t="s">
        <v>31</v>
      </c>
      <c r="AS62" t="s">
        <v>32</v>
      </c>
      <c r="AT62">
        <v>91</v>
      </c>
      <c r="AU62" t="s">
        <v>33</v>
      </c>
      <c r="AV62" t="s">
        <v>33</v>
      </c>
    </row>
    <row r="63" spans="1:48" x14ac:dyDescent="0.35">
      <c r="A63" s="3" t="str">
        <f t="shared" si="0"/>
        <v>2002Female15-24 years</v>
      </c>
      <c r="B63">
        <v>2002</v>
      </c>
      <c r="C63">
        <v>2002</v>
      </c>
      <c r="D63" t="s">
        <v>15</v>
      </c>
      <c r="E63" t="s">
        <v>16</v>
      </c>
      <c r="F63" t="s">
        <v>11</v>
      </c>
      <c r="G63" t="s">
        <v>12</v>
      </c>
      <c r="H63">
        <v>577</v>
      </c>
      <c r="I63">
        <v>19898124</v>
      </c>
      <c r="J63">
        <v>2.9</v>
      </c>
      <c r="N63" t="s">
        <v>48</v>
      </c>
      <c r="W63" t="str">
        <f t="shared" si="1"/>
        <v/>
      </c>
      <c r="AA63" t="s">
        <v>111</v>
      </c>
      <c r="AN63">
        <v>2001</v>
      </c>
      <c r="AO63">
        <v>2001</v>
      </c>
      <c r="AP63" t="s">
        <v>13</v>
      </c>
      <c r="AQ63" t="s">
        <v>14</v>
      </c>
      <c r="AR63" t="s">
        <v>117</v>
      </c>
      <c r="AS63">
        <v>1</v>
      </c>
      <c r="AT63">
        <v>15477</v>
      </c>
      <c r="AU63">
        <v>2049753</v>
      </c>
      <c r="AV63">
        <v>755.1</v>
      </c>
    </row>
    <row r="64" spans="1:48" x14ac:dyDescent="0.35">
      <c r="A64" s="3" t="str">
        <f t="shared" si="0"/>
        <v>2002Male15-24 years</v>
      </c>
      <c r="B64">
        <v>2002</v>
      </c>
      <c r="C64">
        <v>2002</v>
      </c>
      <c r="D64" t="s">
        <v>15</v>
      </c>
      <c r="E64" t="s">
        <v>16</v>
      </c>
      <c r="F64" t="s">
        <v>13</v>
      </c>
      <c r="G64" t="s">
        <v>14</v>
      </c>
      <c r="H64">
        <v>3427</v>
      </c>
      <c r="I64">
        <v>20956011</v>
      </c>
      <c r="J64">
        <v>16.399999999999999</v>
      </c>
      <c r="N64" t="s">
        <v>94</v>
      </c>
      <c r="W64" t="str">
        <f t="shared" si="1"/>
        <v/>
      </c>
      <c r="AA64" t="s">
        <v>34</v>
      </c>
      <c r="AN64">
        <v>2001</v>
      </c>
      <c r="AO64">
        <v>2001</v>
      </c>
      <c r="AP64" t="s">
        <v>13</v>
      </c>
      <c r="AQ64" t="s">
        <v>14</v>
      </c>
      <c r="AR64" t="s">
        <v>118</v>
      </c>
      <c r="AS64" s="1">
        <v>44200</v>
      </c>
      <c r="AT64">
        <v>2899</v>
      </c>
      <c r="AU64">
        <v>7817023</v>
      </c>
      <c r="AV64">
        <v>37.1</v>
      </c>
    </row>
    <row r="65" spans="1:48" x14ac:dyDescent="0.35">
      <c r="A65" s="3" t="str">
        <f t="shared" si="0"/>
        <v>2002Female25-34 years</v>
      </c>
      <c r="B65">
        <v>2002</v>
      </c>
      <c r="C65">
        <v>2002</v>
      </c>
      <c r="D65" t="s">
        <v>17</v>
      </c>
      <c r="E65" t="s">
        <v>18</v>
      </c>
      <c r="F65" t="s">
        <v>11</v>
      </c>
      <c r="G65" t="s">
        <v>12</v>
      </c>
      <c r="H65">
        <v>908</v>
      </c>
      <c r="I65">
        <v>19518779</v>
      </c>
      <c r="J65">
        <v>4.7</v>
      </c>
      <c r="N65" t="s">
        <v>34</v>
      </c>
      <c r="W65" t="str">
        <f t="shared" si="1"/>
        <v/>
      </c>
      <c r="AA65" t="s">
        <v>52</v>
      </c>
      <c r="AN65">
        <v>2001</v>
      </c>
      <c r="AO65">
        <v>2001</v>
      </c>
      <c r="AP65" t="s">
        <v>13</v>
      </c>
      <c r="AQ65" t="s">
        <v>14</v>
      </c>
      <c r="AR65" t="s">
        <v>10</v>
      </c>
      <c r="AS65" s="1">
        <v>44330</v>
      </c>
      <c r="AT65">
        <v>4168</v>
      </c>
      <c r="AU65">
        <v>21076273</v>
      </c>
      <c r="AV65">
        <v>19.8</v>
      </c>
    </row>
    <row r="66" spans="1:48" x14ac:dyDescent="0.35">
      <c r="A66" s="3" t="str">
        <f t="shared" si="0"/>
        <v>2002Male25-34 years</v>
      </c>
      <c r="B66">
        <v>2002</v>
      </c>
      <c r="C66">
        <v>2002</v>
      </c>
      <c r="D66" t="s">
        <v>17</v>
      </c>
      <c r="E66" t="s">
        <v>18</v>
      </c>
      <c r="F66" t="s">
        <v>13</v>
      </c>
      <c r="G66" t="s">
        <v>14</v>
      </c>
      <c r="H66">
        <v>4129</v>
      </c>
      <c r="I66">
        <v>19830867</v>
      </c>
      <c r="J66">
        <v>20.8</v>
      </c>
      <c r="N66" t="s">
        <v>52</v>
      </c>
      <c r="W66" t="str">
        <f t="shared" si="1"/>
        <v/>
      </c>
      <c r="AA66" t="s">
        <v>53</v>
      </c>
      <c r="AN66">
        <v>2001</v>
      </c>
      <c r="AO66">
        <v>2001</v>
      </c>
      <c r="AP66" t="s">
        <v>13</v>
      </c>
      <c r="AQ66" t="s">
        <v>14</v>
      </c>
      <c r="AR66" t="s">
        <v>15</v>
      </c>
      <c r="AS66" t="s">
        <v>16</v>
      </c>
      <c r="AT66">
        <v>23963</v>
      </c>
      <c r="AU66">
        <v>20627723</v>
      </c>
      <c r="AV66">
        <v>116.2</v>
      </c>
    </row>
    <row r="67" spans="1:48" x14ac:dyDescent="0.35">
      <c r="A67" s="3" t="str">
        <f t="shared" si="0"/>
        <v>2002Female35-44 years</v>
      </c>
      <c r="B67">
        <v>2002</v>
      </c>
      <c r="C67">
        <v>2002</v>
      </c>
      <c r="D67" t="s">
        <v>19</v>
      </c>
      <c r="E67" t="s">
        <v>20</v>
      </c>
      <c r="F67" t="s">
        <v>11</v>
      </c>
      <c r="G67" t="s">
        <v>12</v>
      </c>
      <c r="H67">
        <v>1543</v>
      </c>
      <c r="I67">
        <v>22439455</v>
      </c>
      <c r="J67">
        <v>6.9</v>
      </c>
      <c r="N67" t="s">
        <v>53</v>
      </c>
      <c r="W67" t="str">
        <f t="shared" si="1"/>
        <v/>
      </c>
      <c r="AA67" t="s">
        <v>54</v>
      </c>
      <c r="AN67">
        <v>2001</v>
      </c>
      <c r="AO67">
        <v>2001</v>
      </c>
      <c r="AP67" t="s">
        <v>13</v>
      </c>
      <c r="AQ67" t="s">
        <v>14</v>
      </c>
      <c r="AR67" t="s">
        <v>17</v>
      </c>
      <c r="AS67" t="s">
        <v>18</v>
      </c>
      <c r="AT67">
        <v>28757</v>
      </c>
      <c r="AU67">
        <v>19904479</v>
      </c>
      <c r="AV67">
        <v>144.5</v>
      </c>
    </row>
    <row r="68" spans="1:48" x14ac:dyDescent="0.35">
      <c r="A68" s="3" t="str">
        <f t="shared" ref="A68:A131" si="3">B68&amp;F68&amp;D68</f>
        <v>2002Male35-44 years</v>
      </c>
      <c r="B68">
        <v>2002</v>
      </c>
      <c r="C68">
        <v>2002</v>
      </c>
      <c r="D68" t="s">
        <v>19</v>
      </c>
      <c r="E68" t="s">
        <v>20</v>
      </c>
      <c r="F68" t="s">
        <v>13</v>
      </c>
      <c r="G68" t="s">
        <v>14</v>
      </c>
      <c r="H68">
        <v>5295</v>
      </c>
      <c r="I68">
        <v>22201194</v>
      </c>
      <c r="J68">
        <v>23.9</v>
      </c>
      <c r="N68" t="s">
        <v>54</v>
      </c>
      <c r="W68" t="str">
        <f t="shared" ref="W68:W103" si="4">O68&amp;Q68</f>
        <v/>
      </c>
      <c r="AA68" t="s">
        <v>102</v>
      </c>
      <c r="AN68">
        <v>2001</v>
      </c>
      <c r="AO68">
        <v>2001</v>
      </c>
      <c r="AP68" t="s">
        <v>13</v>
      </c>
      <c r="AQ68" t="s">
        <v>14</v>
      </c>
      <c r="AR68" t="s">
        <v>19</v>
      </c>
      <c r="AS68" t="s">
        <v>20</v>
      </c>
      <c r="AT68">
        <v>58164</v>
      </c>
      <c r="AU68">
        <v>22409323</v>
      </c>
      <c r="AV68">
        <v>259.60000000000002</v>
      </c>
    </row>
    <row r="69" spans="1:48" x14ac:dyDescent="0.35">
      <c r="A69" s="3" t="str">
        <f t="shared" si="3"/>
        <v>2002Female45-54 years</v>
      </c>
      <c r="B69">
        <v>2002</v>
      </c>
      <c r="C69">
        <v>2002</v>
      </c>
      <c r="D69" t="s">
        <v>21</v>
      </c>
      <c r="E69" t="s">
        <v>22</v>
      </c>
      <c r="F69" t="s">
        <v>11</v>
      </c>
      <c r="G69" t="s">
        <v>12</v>
      </c>
      <c r="H69">
        <v>1508</v>
      </c>
      <c r="I69">
        <v>20357603</v>
      </c>
      <c r="J69">
        <v>7.4</v>
      </c>
      <c r="N69" t="s">
        <v>55</v>
      </c>
      <c r="W69" t="str">
        <f t="shared" si="4"/>
        <v/>
      </c>
      <c r="AA69" t="s">
        <v>96</v>
      </c>
      <c r="AN69">
        <v>2001</v>
      </c>
      <c r="AO69">
        <v>2001</v>
      </c>
      <c r="AP69" t="s">
        <v>13</v>
      </c>
      <c r="AQ69" t="s">
        <v>14</v>
      </c>
      <c r="AR69" t="s">
        <v>21</v>
      </c>
      <c r="AS69" t="s">
        <v>22</v>
      </c>
      <c r="AT69">
        <v>104848</v>
      </c>
      <c r="AU69">
        <v>19339187</v>
      </c>
      <c r="AV69">
        <v>542.20000000000005</v>
      </c>
    </row>
    <row r="70" spans="1:48" x14ac:dyDescent="0.35">
      <c r="A70" s="3" t="str">
        <f t="shared" si="3"/>
        <v>2002Male45-54 years</v>
      </c>
      <c r="B70">
        <v>2002</v>
      </c>
      <c r="C70">
        <v>2002</v>
      </c>
      <c r="D70" t="s">
        <v>21</v>
      </c>
      <c r="E70" t="s">
        <v>22</v>
      </c>
      <c r="F70" t="s">
        <v>13</v>
      </c>
      <c r="G70" t="s">
        <v>14</v>
      </c>
      <c r="H70">
        <v>4787</v>
      </c>
      <c r="I70">
        <v>19634591</v>
      </c>
      <c r="J70">
        <v>24.4</v>
      </c>
      <c r="N70" t="s">
        <v>56</v>
      </c>
      <c r="W70" t="str">
        <f t="shared" si="4"/>
        <v/>
      </c>
      <c r="AA70" t="s">
        <v>112</v>
      </c>
      <c r="AN70">
        <v>2001</v>
      </c>
      <c r="AO70">
        <v>2001</v>
      </c>
      <c r="AP70" t="s">
        <v>13</v>
      </c>
      <c r="AQ70" t="s">
        <v>14</v>
      </c>
      <c r="AR70" t="s">
        <v>23</v>
      </c>
      <c r="AS70" t="s">
        <v>24</v>
      </c>
      <c r="AT70">
        <v>144958</v>
      </c>
      <c r="AU70">
        <v>12061729</v>
      </c>
      <c r="AV70">
        <v>1201.8</v>
      </c>
    </row>
    <row r="71" spans="1:48" x14ac:dyDescent="0.35">
      <c r="A71" s="3" t="str">
        <f t="shared" si="3"/>
        <v>2002Female55-64 years</v>
      </c>
      <c r="B71">
        <v>2002</v>
      </c>
      <c r="C71">
        <v>2002</v>
      </c>
      <c r="D71" t="s">
        <v>23</v>
      </c>
      <c r="E71" t="s">
        <v>24</v>
      </c>
      <c r="F71" t="s">
        <v>11</v>
      </c>
      <c r="G71" t="s">
        <v>12</v>
      </c>
      <c r="H71">
        <v>778</v>
      </c>
      <c r="I71">
        <v>13853658</v>
      </c>
      <c r="J71">
        <v>5.6</v>
      </c>
      <c r="N71" t="s">
        <v>57</v>
      </c>
      <c r="W71" t="str">
        <f t="shared" si="4"/>
        <v/>
      </c>
      <c r="AA71" t="s">
        <v>98</v>
      </c>
      <c r="AN71">
        <v>2001</v>
      </c>
      <c r="AO71">
        <v>2001</v>
      </c>
      <c r="AP71" t="s">
        <v>13</v>
      </c>
      <c r="AQ71" t="s">
        <v>14</v>
      </c>
      <c r="AR71" t="s">
        <v>25</v>
      </c>
      <c r="AS71" t="s">
        <v>26</v>
      </c>
      <c r="AT71">
        <v>241581</v>
      </c>
      <c r="AU71">
        <v>8341053</v>
      </c>
      <c r="AV71">
        <v>2896.3</v>
      </c>
    </row>
    <row r="72" spans="1:48" x14ac:dyDescent="0.35">
      <c r="A72" s="3" t="str">
        <f t="shared" si="3"/>
        <v>2002Male55-64 years</v>
      </c>
      <c r="B72">
        <v>2002</v>
      </c>
      <c r="C72">
        <v>2002</v>
      </c>
      <c r="D72" t="s">
        <v>23</v>
      </c>
      <c r="E72" t="s">
        <v>24</v>
      </c>
      <c r="F72" t="s">
        <v>13</v>
      </c>
      <c r="G72" t="s">
        <v>14</v>
      </c>
      <c r="H72">
        <v>2833</v>
      </c>
      <c r="I72">
        <v>12849674</v>
      </c>
      <c r="J72">
        <v>22</v>
      </c>
      <c r="N72" t="s">
        <v>58</v>
      </c>
      <c r="W72" t="str">
        <f t="shared" si="4"/>
        <v/>
      </c>
      <c r="AA72" t="s">
        <v>113</v>
      </c>
      <c r="AN72">
        <v>2001</v>
      </c>
      <c r="AO72">
        <v>2001</v>
      </c>
      <c r="AP72" t="s">
        <v>13</v>
      </c>
      <c r="AQ72" t="s">
        <v>14</v>
      </c>
      <c r="AR72" t="s">
        <v>27</v>
      </c>
      <c r="AS72" t="s">
        <v>28</v>
      </c>
      <c r="AT72">
        <v>340742</v>
      </c>
      <c r="AU72">
        <v>5003885</v>
      </c>
      <c r="AV72">
        <v>6809.5</v>
      </c>
    </row>
    <row r="73" spans="1:48" x14ac:dyDescent="0.35">
      <c r="A73" s="3" t="str">
        <f t="shared" si="3"/>
        <v>2002Female65-74 years</v>
      </c>
      <c r="B73">
        <v>2002</v>
      </c>
      <c r="C73">
        <v>2002</v>
      </c>
      <c r="D73" t="s">
        <v>25</v>
      </c>
      <c r="E73" t="s">
        <v>26</v>
      </c>
      <c r="F73" t="s">
        <v>11</v>
      </c>
      <c r="G73" t="s">
        <v>12</v>
      </c>
      <c r="H73">
        <v>410</v>
      </c>
      <c r="I73">
        <v>10016658</v>
      </c>
      <c r="J73">
        <v>4.0999999999999996</v>
      </c>
      <c r="N73" t="s">
        <v>59</v>
      </c>
      <c r="W73" t="str">
        <f t="shared" si="4"/>
        <v/>
      </c>
      <c r="AA73" t="s">
        <v>114</v>
      </c>
      <c r="AN73">
        <v>2001</v>
      </c>
      <c r="AO73">
        <v>2001</v>
      </c>
      <c r="AP73" t="s">
        <v>13</v>
      </c>
      <c r="AQ73" t="s">
        <v>14</v>
      </c>
      <c r="AR73" t="s">
        <v>29</v>
      </c>
      <c r="AS73" t="s">
        <v>30</v>
      </c>
      <c r="AT73">
        <v>217533</v>
      </c>
      <c r="AU73">
        <v>1261064</v>
      </c>
      <c r="AV73">
        <v>17250</v>
      </c>
    </row>
    <row r="74" spans="1:48" x14ac:dyDescent="0.35">
      <c r="A74" s="3" t="str">
        <f t="shared" si="3"/>
        <v>2002Male65-74 years</v>
      </c>
      <c r="B74">
        <v>2002</v>
      </c>
      <c r="C74">
        <v>2002</v>
      </c>
      <c r="D74" t="s">
        <v>25</v>
      </c>
      <c r="E74" t="s">
        <v>26</v>
      </c>
      <c r="F74" t="s">
        <v>13</v>
      </c>
      <c r="G74" t="s">
        <v>14</v>
      </c>
      <c r="H74">
        <v>2050</v>
      </c>
      <c r="I74">
        <v>8371877</v>
      </c>
      <c r="J74">
        <v>24.5</v>
      </c>
      <c r="N74" t="s">
        <v>60</v>
      </c>
      <c r="W74" t="str">
        <f t="shared" si="4"/>
        <v/>
      </c>
      <c r="AA74" t="s">
        <v>71</v>
      </c>
      <c r="AN74">
        <v>2001</v>
      </c>
      <c r="AO74">
        <v>2001</v>
      </c>
      <c r="AP74" t="s">
        <v>13</v>
      </c>
      <c r="AQ74" t="s">
        <v>14</v>
      </c>
      <c r="AR74" t="s">
        <v>31</v>
      </c>
      <c r="AS74" t="s">
        <v>32</v>
      </c>
      <c r="AT74">
        <v>331</v>
      </c>
      <c r="AU74" t="s">
        <v>33</v>
      </c>
      <c r="AV74" t="s">
        <v>33</v>
      </c>
    </row>
    <row r="75" spans="1:48" x14ac:dyDescent="0.35">
      <c r="A75" s="3" t="str">
        <f t="shared" si="3"/>
        <v>2002Female75-84 years</v>
      </c>
      <c r="B75">
        <v>2002</v>
      </c>
      <c r="C75">
        <v>2002</v>
      </c>
      <c r="D75" t="s">
        <v>27</v>
      </c>
      <c r="E75" t="s">
        <v>28</v>
      </c>
      <c r="F75" t="s">
        <v>11</v>
      </c>
      <c r="G75" t="s">
        <v>12</v>
      </c>
      <c r="H75">
        <v>321</v>
      </c>
      <c r="I75">
        <v>7664104</v>
      </c>
      <c r="J75">
        <v>4.2</v>
      </c>
      <c r="N75" t="s">
        <v>61</v>
      </c>
      <c r="W75" t="str">
        <f t="shared" si="4"/>
        <v/>
      </c>
      <c r="AA75" t="s">
        <v>72</v>
      </c>
      <c r="AN75">
        <v>2002</v>
      </c>
      <c r="AO75">
        <v>2002</v>
      </c>
      <c r="AP75" t="s">
        <v>11</v>
      </c>
      <c r="AQ75" t="s">
        <v>12</v>
      </c>
      <c r="AR75" t="s">
        <v>117</v>
      </c>
      <c r="AS75">
        <v>1</v>
      </c>
      <c r="AT75">
        <v>12317</v>
      </c>
      <c r="AU75">
        <v>1932939</v>
      </c>
      <c r="AV75">
        <v>637.20000000000005</v>
      </c>
    </row>
    <row r="76" spans="1:48" x14ac:dyDescent="0.35">
      <c r="A76" s="3" t="str">
        <f t="shared" si="3"/>
        <v>2002Male75-84 years</v>
      </c>
      <c r="B76">
        <v>2002</v>
      </c>
      <c r="C76">
        <v>2002</v>
      </c>
      <c r="D76" t="s">
        <v>27</v>
      </c>
      <c r="E76" t="s">
        <v>28</v>
      </c>
      <c r="F76" t="s">
        <v>13</v>
      </c>
      <c r="G76" t="s">
        <v>14</v>
      </c>
      <c r="H76">
        <v>1935</v>
      </c>
      <c r="I76">
        <v>5100760</v>
      </c>
      <c r="J76">
        <v>37.9</v>
      </c>
      <c r="N76" t="s">
        <v>62</v>
      </c>
      <c r="W76" t="str">
        <f t="shared" si="4"/>
        <v/>
      </c>
      <c r="AA76" t="s">
        <v>73</v>
      </c>
      <c r="AN76">
        <v>2002</v>
      </c>
      <c r="AO76">
        <v>2002</v>
      </c>
      <c r="AP76" t="s">
        <v>11</v>
      </c>
      <c r="AQ76" t="s">
        <v>12</v>
      </c>
      <c r="AR76" t="s">
        <v>118</v>
      </c>
      <c r="AS76" s="1">
        <v>44200</v>
      </c>
      <c r="AT76">
        <v>2052</v>
      </c>
      <c r="AU76">
        <v>7564711</v>
      </c>
      <c r="AV76">
        <v>27.1</v>
      </c>
    </row>
    <row r="77" spans="1:48" x14ac:dyDescent="0.35">
      <c r="A77" s="3" t="str">
        <f t="shared" si="3"/>
        <v>2002Female85+ years</v>
      </c>
      <c r="B77">
        <v>2002</v>
      </c>
      <c r="C77">
        <v>2002</v>
      </c>
      <c r="D77" t="s">
        <v>29</v>
      </c>
      <c r="E77" t="s">
        <v>30</v>
      </c>
      <c r="F77" t="s">
        <v>11</v>
      </c>
      <c r="G77" t="s">
        <v>12</v>
      </c>
      <c r="H77">
        <v>122</v>
      </c>
      <c r="I77">
        <v>3077446</v>
      </c>
      <c r="J77">
        <v>4</v>
      </c>
      <c r="N77" t="s">
        <v>63</v>
      </c>
      <c r="W77" t="str">
        <f t="shared" si="4"/>
        <v/>
      </c>
      <c r="AA77" t="s">
        <v>74</v>
      </c>
      <c r="AN77">
        <v>2002</v>
      </c>
      <c r="AO77">
        <v>2002</v>
      </c>
      <c r="AP77" t="s">
        <v>11</v>
      </c>
      <c r="AQ77" t="s">
        <v>12</v>
      </c>
      <c r="AR77" t="s">
        <v>10</v>
      </c>
      <c r="AS77" s="1">
        <v>44330</v>
      </c>
      <c r="AT77">
        <v>2952</v>
      </c>
      <c r="AU77">
        <v>20071157</v>
      </c>
      <c r="AV77">
        <v>14.7</v>
      </c>
    </row>
    <row r="78" spans="1:48" x14ac:dyDescent="0.35">
      <c r="A78" s="3" t="str">
        <f t="shared" si="3"/>
        <v>2002Male85+ years</v>
      </c>
      <c r="B78">
        <v>2002</v>
      </c>
      <c r="C78">
        <v>2002</v>
      </c>
      <c r="D78" t="s">
        <v>29</v>
      </c>
      <c r="E78" t="s">
        <v>30</v>
      </c>
      <c r="F78" t="s">
        <v>13</v>
      </c>
      <c r="G78" t="s">
        <v>14</v>
      </c>
      <c r="H78">
        <v>698</v>
      </c>
      <c r="I78">
        <v>1291362</v>
      </c>
      <c r="J78">
        <v>54.1</v>
      </c>
      <c r="N78" t="s">
        <v>64</v>
      </c>
      <c r="W78" t="str">
        <f t="shared" si="4"/>
        <v/>
      </c>
      <c r="AA78" t="s">
        <v>75</v>
      </c>
      <c r="AN78">
        <v>2002</v>
      </c>
      <c r="AO78">
        <v>2002</v>
      </c>
      <c r="AP78" t="s">
        <v>11</v>
      </c>
      <c r="AQ78" t="s">
        <v>12</v>
      </c>
      <c r="AR78" t="s">
        <v>15</v>
      </c>
      <c r="AS78" t="s">
        <v>16</v>
      </c>
      <c r="AT78">
        <v>8630</v>
      </c>
      <c r="AU78">
        <v>19898124</v>
      </c>
      <c r="AV78">
        <v>43.4</v>
      </c>
    </row>
    <row r="79" spans="1:48" x14ac:dyDescent="0.35">
      <c r="A79" s="3" t="str">
        <f t="shared" si="3"/>
        <v>2002MaleNot Stated</v>
      </c>
      <c r="B79">
        <v>2002</v>
      </c>
      <c r="C79">
        <v>2002</v>
      </c>
      <c r="D79" t="s">
        <v>31</v>
      </c>
      <c r="E79" t="s">
        <v>32</v>
      </c>
      <c r="F79" t="s">
        <v>13</v>
      </c>
      <c r="G79" t="s">
        <v>14</v>
      </c>
      <c r="H79">
        <v>10</v>
      </c>
      <c r="I79" t="s">
        <v>33</v>
      </c>
      <c r="J79" t="s">
        <v>33</v>
      </c>
      <c r="N79" t="s">
        <v>95</v>
      </c>
      <c r="W79" t="str">
        <f t="shared" si="4"/>
        <v/>
      </c>
      <c r="AA79" t="s">
        <v>76</v>
      </c>
      <c r="AN79">
        <v>2002</v>
      </c>
      <c r="AO79">
        <v>2002</v>
      </c>
      <c r="AP79" t="s">
        <v>11</v>
      </c>
      <c r="AQ79" t="s">
        <v>12</v>
      </c>
      <c r="AR79" t="s">
        <v>17</v>
      </c>
      <c r="AS79" t="s">
        <v>18</v>
      </c>
      <c r="AT79">
        <v>12619</v>
      </c>
      <c r="AU79">
        <v>19518779</v>
      </c>
      <c r="AV79">
        <v>64.7</v>
      </c>
    </row>
    <row r="80" spans="1:48" x14ac:dyDescent="0.35">
      <c r="A80" s="3" t="str">
        <f t="shared" si="3"/>
        <v>2003Female5-14 years</v>
      </c>
      <c r="B80">
        <v>2003</v>
      </c>
      <c r="C80">
        <v>2003</v>
      </c>
      <c r="D80" t="s">
        <v>10</v>
      </c>
      <c r="E80" s="1">
        <v>44330</v>
      </c>
      <c r="F80" t="s">
        <v>11</v>
      </c>
      <c r="G80" t="s">
        <v>12</v>
      </c>
      <c r="H80">
        <v>56</v>
      </c>
      <c r="I80">
        <v>20026122</v>
      </c>
      <c r="J80">
        <v>0.3</v>
      </c>
      <c r="N80" t="s">
        <v>96</v>
      </c>
      <c r="W80" t="str">
        <f t="shared" si="4"/>
        <v/>
      </c>
      <c r="AA80" t="s">
        <v>77</v>
      </c>
      <c r="AN80">
        <v>2002</v>
      </c>
      <c r="AO80">
        <v>2002</v>
      </c>
      <c r="AP80" t="s">
        <v>11</v>
      </c>
      <c r="AQ80" t="s">
        <v>12</v>
      </c>
      <c r="AR80" t="s">
        <v>19</v>
      </c>
      <c r="AS80" t="s">
        <v>20</v>
      </c>
      <c r="AT80">
        <v>33547</v>
      </c>
      <c r="AU80">
        <v>22439455</v>
      </c>
      <c r="AV80">
        <v>149.5</v>
      </c>
    </row>
    <row r="81" spans="1:48" x14ac:dyDescent="0.35">
      <c r="A81" s="3" t="str">
        <f t="shared" si="3"/>
        <v>2003Male5-14 years</v>
      </c>
      <c r="B81">
        <v>2003</v>
      </c>
      <c r="C81">
        <v>2003</v>
      </c>
      <c r="D81" t="s">
        <v>10</v>
      </c>
      <c r="E81" s="1">
        <v>44330</v>
      </c>
      <c r="F81" t="s">
        <v>13</v>
      </c>
      <c r="G81" t="s">
        <v>14</v>
      </c>
      <c r="H81">
        <v>194</v>
      </c>
      <c r="I81">
        <v>21010082</v>
      </c>
      <c r="J81">
        <v>0.9</v>
      </c>
      <c r="N81" t="s">
        <v>97</v>
      </c>
      <c r="W81" t="str">
        <f t="shared" si="4"/>
        <v/>
      </c>
      <c r="AA81" t="s">
        <v>78</v>
      </c>
      <c r="AN81">
        <v>2002</v>
      </c>
      <c r="AO81">
        <v>2002</v>
      </c>
      <c r="AP81" t="s">
        <v>11</v>
      </c>
      <c r="AQ81" t="s">
        <v>12</v>
      </c>
      <c r="AR81" t="s">
        <v>21</v>
      </c>
      <c r="AS81" t="s">
        <v>22</v>
      </c>
      <c r="AT81">
        <v>64663</v>
      </c>
      <c r="AU81">
        <v>20357603</v>
      </c>
      <c r="AV81">
        <v>317.60000000000002</v>
      </c>
    </row>
    <row r="82" spans="1:48" x14ac:dyDescent="0.35">
      <c r="A82" s="3" t="str">
        <f t="shared" si="3"/>
        <v>2003Female15-24 years</v>
      </c>
      <c r="B82">
        <v>2003</v>
      </c>
      <c r="C82">
        <v>2003</v>
      </c>
      <c r="D82" t="s">
        <v>15</v>
      </c>
      <c r="E82" t="s">
        <v>16</v>
      </c>
      <c r="F82" t="s">
        <v>11</v>
      </c>
      <c r="G82" t="s">
        <v>12</v>
      </c>
      <c r="H82">
        <v>606</v>
      </c>
      <c r="I82">
        <v>20180290</v>
      </c>
      <c r="J82">
        <v>3</v>
      </c>
      <c r="N82" t="s">
        <v>98</v>
      </c>
      <c r="W82" t="str">
        <f t="shared" si="4"/>
        <v/>
      </c>
      <c r="AA82" t="s">
        <v>79</v>
      </c>
      <c r="AN82">
        <v>2002</v>
      </c>
      <c r="AO82">
        <v>2002</v>
      </c>
      <c r="AP82" t="s">
        <v>11</v>
      </c>
      <c r="AQ82" t="s">
        <v>12</v>
      </c>
      <c r="AR82" t="s">
        <v>23</v>
      </c>
      <c r="AS82" t="s">
        <v>24</v>
      </c>
      <c r="AT82">
        <v>101979</v>
      </c>
      <c r="AU82">
        <v>13853658</v>
      </c>
      <c r="AV82">
        <v>736.1</v>
      </c>
    </row>
    <row r="83" spans="1:48" x14ac:dyDescent="0.35">
      <c r="A83" s="3" t="str">
        <f t="shared" si="3"/>
        <v>2003Male15-24 years</v>
      </c>
      <c r="B83">
        <v>2003</v>
      </c>
      <c r="C83">
        <v>2003</v>
      </c>
      <c r="D83" t="s">
        <v>15</v>
      </c>
      <c r="E83" t="s">
        <v>16</v>
      </c>
      <c r="F83" t="s">
        <v>13</v>
      </c>
      <c r="G83" t="s">
        <v>14</v>
      </c>
      <c r="H83">
        <v>3374</v>
      </c>
      <c r="I83">
        <v>21208564</v>
      </c>
      <c r="J83">
        <v>15.9</v>
      </c>
      <c r="N83" t="s">
        <v>99</v>
      </c>
      <c r="W83" t="str">
        <f t="shared" si="4"/>
        <v/>
      </c>
      <c r="AA83" t="s">
        <v>80</v>
      </c>
      <c r="AN83">
        <v>2002</v>
      </c>
      <c r="AO83">
        <v>2002</v>
      </c>
      <c r="AP83" t="s">
        <v>11</v>
      </c>
      <c r="AQ83" t="s">
        <v>12</v>
      </c>
      <c r="AR83" t="s">
        <v>25</v>
      </c>
      <c r="AS83" t="s">
        <v>26</v>
      </c>
      <c r="AT83">
        <v>185969</v>
      </c>
      <c r="AU83">
        <v>10016658</v>
      </c>
      <c r="AV83">
        <v>1856.6</v>
      </c>
    </row>
    <row r="84" spans="1:48" x14ac:dyDescent="0.35">
      <c r="A84" s="3" t="str">
        <f t="shared" si="3"/>
        <v>2003Female25-34 years</v>
      </c>
      <c r="B84">
        <v>2003</v>
      </c>
      <c r="C84">
        <v>2003</v>
      </c>
      <c r="D84" t="s">
        <v>17</v>
      </c>
      <c r="E84" t="s">
        <v>18</v>
      </c>
      <c r="F84" t="s">
        <v>11</v>
      </c>
      <c r="G84" t="s">
        <v>12</v>
      </c>
      <c r="H84">
        <v>906</v>
      </c>
      <c r="I84">
        <v>19500922</v>
      </c>
      <c r="J84">
        <v>4.5999999999999996</v>
      </c>
      <c r="N84" t="s">
        <v>100</v>
      </c>
      <c r="W84" t="str">
        <f t="shared" si="4"/>
        <v/>
      </c>
      <c r="AA84" t="s">
        <v>81</v>
      </c>
      <c r="AN84">
        <v>2002</v>
      </c>
      <c r="AO84">
        <v>2002</v>
      </c>
      <c r="AP84" t="s">
        <v>11</v>
      </c>
      <c r="AQ84" t="s">
        <v>12</v>
      </c>
      <c r="AR84" t="s">
        <v>27</v>
      </c>
      <c r="AS84" t="s">
        <v>28</v>
      </c>
      <c r="AT84">
        <v>364150</v>
      </c>
      <c r="AU84">
        <v>7664104</v>
      </c>
      <c r="AV84">
        <v>4751.3999999999996</v>
      </c>
    </row>
    <row r="85" spans="1:48" x14ac:dyDescent="0.35">
      <c r="A85" s="3" t="str">
        <f t="shared" si="3"/>
        <v>2003Male25-34 years</v>
      </c>
      <c r="B85">
        <v>2003</v>
      </c>
      <c r="C85">
        <v>2003</v>
      </c>
      <c r="D85" t="s">
        <v>17</v>
      </c>
      <c r="E85" t="s">
        <v>18</v>
      </c>
      <c r="F85" t="s">
        <v>13</v>
      </c>
      <c r="G85" t="s">
        <v>14</v>
      </c>
      <c r="H85">
        <v>4146</v>
      </c>
      <c r="I85">
        <v>19742873</v>
      </c>
      <c r="J85">
        <v>21</v>
      </c>
      <c r="N85" t="s">
        <v>71</v>
      </c>
      <c r="W85" t="str">
        <f t="shared" si="4"/>
        <v/>
      </c>
      <c r="AA85" t="s">
        <v>82</v>
      </c>
      <c r="AN85">
        <v>2002</v>
      </c>
      <c r="AO85">
        <v>2002</v>
      </c>
      <c r="AP85" t="s">
        <v>11</v>
      </c>
      <c r="AQ85" t="s">
        <v>12</v>
      </c>
      <c r="AR85" t="s">
        <v>29</v>
      </c>
      <c r="AS85" t="s">
        <v>30</v>
      </c>
      <c r="AT85">
        <v>455170</v>
      </c>
      <c r="AU85">
        <v>3077446</v>
      </c>
      <c r="AV85">
        <v>14790.5</v>
      </c>
    </row>
    <row r="86" spans="1:48" x14ac:dyDescent="0.35">
      <c r="A86" s="3" t="str">
        <f t="shared" si="3"/>
        <v>2003Female35-44 years</v>
      </c>
      <c r="B86">
        <v>2003</v>
      </c>
      <c r="C86">
        <v>2003</v>
      </c>
      <c r="D86" t="s">
        <v>19</v>
      </c>
      <c r="E86" t="s">
        <v>20</v>
      </c>
      <c r="F86" t="s">
        <v>11</v>
      </c>
      <c r="G86" t="s">
        <v>12</v>
      </c>
      <c r="H86">
        <v>1462</v>
      </c>
      <c r="I86">
        <v>22206703</v>
      </c>
      <c r="J86">
        <v>6.6</v>
      </c>
      <c r="N86" t="s">
        <v>72</v>
      </c>
      <c r="W86" t="str">
        <f t="shared" si="4"/>
        <v/>
      </c>
      <c r="AA86" t="s">
        <v>83</v>
      </c>
      <c r="AN86">
        <v>2002</v>
      </c>
      <c r="AO86">
        <v>2002</v>
      </c>
      <c r="AP86" t="s">
        <v>11</v>
      </c>
      <c r="AQ86" t="s">
        <v>12</v>
      </c>
      <c r="AR86" t="s">
        <v>31</v>
      </c>
      <c r="AS86" t="s">
        <v>32</v>
      </c>
      <c r="AT86">
        <v>75</v>
      </c>
      <c r="AU86" t="s">
        <v>33</v>
      </c>
      <c r="AV86" t="s">
        <v>33</v>
      </c>
    </row>
    <row r="87" spans="1:48" x14ac:dyDescent="0.35">
      <c r="A87" s="3" t="str">
        <f t="shared" si="3"/>
        <v>2003Male35-44 years</v>
      </c>
      <c r="B87">
        <v>2003</v>
      </c>
      <c r="C87">
        <v>2003</v>
      </c>
      <c r="D87" t="s">
        <v>19</v>
      </c>
      <c r="E87" t="s">
        <v>20</v>
      </c>
      <c r="F87" t="s">
        <v>13</v>
      </c>
      <c r="G87" t="s">
        <v>14</v>
      </c>
      <c r="H87">
        <v>5129</v>
      </c>
      <c r="I87">
        <v>21947503</v>
      </c>
      <c r="J87">
        <v>23.4</v>
      </c>
      <c r="N87" t="s">
        <v>73</v>
      </c>
      <c r="W87" t="str">
        <f t="shared" si="4"/>
        <v/>
      </c>
      <c r="AA87" t="s">
        <v>84</v>
      </c>
      <c r="AN87">
        <v>2002</v>
      </c>
      <c r="AO87">
        <v>2002</v>
      </c>
      <c r="AP87" t="s">
        <v>13</v>
      </c>
      <c r="AQ87" t="s">
        <v>14</v>
      </c>
      <c r="AR87" t="s">
        <v>117</v>
      </c>
      <c r="AS87">
        <v>1</v>
      </c>
      <c r="AT87">
        <v>15717</v>
      </c>
      <c r="AU87">
        <v>2018522</v>
      </c>
      <c r="AV87">
        <v>778.6</v>
      </c>
    </row>
    <row r="88" spans="1:48" x14ac:dyDescent="0.35">
      <c r="A88" s="3" t="str">
        <f t="shared" si="3"/>
        <v>2003Female45-54 years</v>
      </c>
      <c r="B88">
        <v>2003</v>
      </c>
      <c r="C88">
        <v>2003</v>
      </c>
      <c r="D88" t="s">
        <v>21</v>
      </c>
      <c r="E88" t="s">
        <v>22</v>
      </c>
      <c r="F88" t="s">
        <v>11</v>
      </c>
      <c r="G88" t="s">
        <v>12</v>
      </c>
      <c r="H88">
        <v>1589</v>
      </c>
      <c r="I88">
        <v>20776919</v>
      </c>
      <c r="J88">
        <v>7.6</v>
      </c>
      <c r="N88" t="s">
        <v>74</v>
      </c>
      <c r="W88" t="str">
        <f t="shared" si="4"/>
        <v/>
      </c>
      <c r="AA88" t="s">
        <v>85</v>
      </c>
      <c r="AN88">
        <v>2002</v>
      </c>
      <c r="AO88">
        <v>2002</v>
      </c>
      <c r="AP88" t="s">
        <v>13</v>
      </c>
      <c r="AQ88" t="s">
        <v>14</v>
      </c>
      <c r="AR88" t="s">
        <v>118</v>
      </c>
      <c r="AS88" s="1">
        <v>44200</v>
      </c>
      <c r="AT88">
        <v>2806</v>
      </c>
      <c r="AU88">
        <v>7913020</v>
      </c>
      <c r="AV88">
        <v>35.5</v>
      </c>
    </row>
    <row r="89" spans="1:48" x14ac:dyDescent="0.35">
      <c r="A89" s="3" t="str">
        <f t="shared" si="3"/>
        <v>2003Male45-54 years</v>
      </c>
      <c r="B89">
        <v>2003</v>
      </c>
      <c r="C89">
        <v>2003</v>
      </c>
      <c r="D89" t="s">
        <v>21</v>
      </c>
      <c r="E89" t="s">
        <v>22</v>
      </c>
      <c r="F89" t="s">
        <v>13</v>
      </c>
      <c r="G89" t="s">
        <v>14</v>
      </c>
      <c r="H89">
        <v>4881</v>
      </c>
      <c r="I89">
        <v>20043035</v>
      </c>
      <c r="J89">
        <v>24.4</v>
      </c>
      <c r="N89" t="s">
        <v>75</v>
      </c>
      <c r="W89" t="str">
        <f t="shared" si="4"/>
        <v/>
      </c>
      <c r="AA89" t="s">
        <v>86</v>
      </c>
      <c r="AN89">
        <v>2002</v>
      </c>
      <c r="AO89">
        <v>2002</v>
      </c>
      <c r="AP89" t="s">
        <v>13</v>
      </c>
      <c r="AQ89" t="s">
        <v>14</v>
      </c>
      <c r="AR89" t="s">
        <v>10</v>
      </c>
      <c r="AS89" s="1">
        <v>44330</v>
      </c>
      <c r="AT89">
        <v>4198</v>
      </c>
      <c r="AU89">
        <v>21062681</v>
      </c>
      <c r="AV89">
        <v>19.899999999999999</v>
      </c>
    </row>
    <row r="90" spans="1:48" x14ac:dyDescent="0.35">
      <c r="A90" s="3" t="str">
        <f t="shared" si="3"/>
        <v>2003Female55-64 years</v>
      </c>
      <c r="B90">
        <v>2003</v>
      </c>
      <c r="C90">
        <v>2003</v>
      </c>
      <c r="D90" t="s">
        <v>23</v>
      </c>
      <c r="E90" t="s">
        <v>24</v>
      </c>
      <c r="F90" t="s">
        <v>11</v>
      </c>
      <c r="G90" t="s">
        <v>12</v>
      </c>
      <c r="H90">
        <v>855</v>
      </c>
      <c r="I90">
        <v>14519419</v>
      </c>
      <c r="J90">
        <v>5.9</v>
      </c>
      <c r="N90" t="s">
        <v>76</v>
      </c>
      <c r="W90" t="str">
        <f t="shared" si="4"/>
        <v/>
      </c>
      <c r="AA90" t="s">
        <v>87</v>
      </c>
      <c r="AN90">
        <v>2002</v>
      </c>
      <c r="AO90">
        <v>2002</v>
      </c>
      <c r="AP90" t="s">
        <v>13</v>
      </c>
      <c r="AQ90" t="s">
        <v>14</v>
      </c>
      <c r="AR90" t="s">
        <v>15</v>
      </c>
      <c r="AS90" t="s">
        <v>16</v>
      </c>
      <c r="AT90">
        <v>24416</v>
      </c>
      <c r="AU90">
        <v>20956011</v>
      </c>
      <c r="AV90">
        <v>116.5</v>
      </c>
    </row>
    <row r="91" spans="1:48" x14ac:dyDescent="0.35">
      <c r="A91" s="3" t="str">
        <f t="shared" si="3"/>
        <v>2003Male55-64 years</v>
      </c>
      <c r="B91">
        <v>2003</v>
      </c>
      <c r="C91">
        <v>2003</v>
      </c>
      <c r="D91" t="s">
        <v>23</v>
      </c>
      <c r="E91" t="s">
        <v>24</v>
      </c>
      <c r="F91" t="s">
        <v>13</v>
      </c>
      <c r="G91" t="s">
        <v>14</v>
      </c>
      <c r="H91">
        <v>2979</v>
      </c>
      <c r="I91">
        <v>13489526</v>
      </c>
      <c r="J91">
        <v>22.1</v>
      </c>
      <c r="N91" t="s">
        <v>77</v>
      </c>
      <c r="W91" t="str">
        <f t="shared" si="4"/>
        <v/>
      </c>
      <c r="AA91" t="s">
        <v>115</v>
      </c>
      <c r="AN91">
        <v>2002</v>
      </c>
      <c r="AO91">
        <v>2002</v>
      </c>
      <c r="AP91" t="s">
        <v>13</v>
      </c>
      <c r="AQ91" t="s">
        <v>14</v>
      </c>
      <c r="AR91" t="s">
        <v>17</v>
      </c>
      <c r="AS91" t="s">
        <v>18</v>
      </c>
      <c r="AT91">
        <v>28736</v>
      </c>
      <c r="AU91">
        <v>19830867</v>
      </c>
      <c r="AV91">
        <v>144.9</v>
      </c>
    </row>
    <row r="92" spans="1:48" x14ac:dyDescent="0.35">
      <c r="A92" s="3" t="str">
        <f t="shared" si="3"/>
        <v>2003Female65-74 years</v>
      </c>
      <c r="B92">
        <v>2003</v>
      </c>
      <c r="C92">
        <v>2003</v>
      </c>
      <c r="D92" t="s">
        <v>25</v>
      </c>
      <c r="E92" t="s">
        <v>26</v>
      </c>
      <c r="F92" t="s">
        <v>11</v>
      </c>
      <c r="G92" t="s">
        <v>12</v>
      </c>
      <c r="H92">
        <v>381</v>
      </c>
      <c r="I92">
        <v>10048202</v>
      </c>
      <c r="J92">
        <v>3.8</v>
      </c>
      <c r="N92" t="s">
        <v>78</v>
      </c>
      <c r="W92" t="str">
        <f t="shared" si="4"/>
        <v/>
      </c>
      <c r="AA92" t="s">
        <v>89</v>
      </c>
      <c r="AN92">
        <v>2002</v>
      </c>
      <c r="AO92">
        <v>2002</v>
      </c>
      <c r="AP92" t="s">
        <v>13</v>
      </c>
      <c r="AQ92" t="s">
        <v>14</v>
      </c>
      <c r="AR92" t="s">
        <v>19</v>
      </c>
      <c r="AS92" t="s">
        <v>20</v>
      </c>
      <c r="AT92">
        <v>57593</v>
      </c>
      <c r="AU92">
        <v>22201194</v>
      </c>
      <c r="AV92">
        <v>259.39999999999998</v>
      </c>
    </row>
    <row r="93" spans="1:48" x14ac:dyDescent="0.35">
      <c r="A93" s="3" t="str">
        <f t="shared" si="3"/>
        <v>2003Male65-74 years</v>
      </c>
      <c r="B93">
        <v>2003</v>
      </c>
      <c r="C93">
        <v>2003</v>
      </c>
      <c r="D93" t="s">
        <v>25</v>
      </c>
      <c r="E93" t="s">
        <v>26</v>
      </c>
      <c r="F93" t="s">
        <v>13</v>
      </c>
      <c r="G93" t="s">
        <v>14</v>
      </c>
      <c r="H93">
        <v>1951</v>
      </c>
      <c r="I93">
        <v>8452713</v>
      </c>
      <c r="J93">
        <v>23.1</v>
      </c>
      <c r="N93" t="s">
        <v>79</v>
      </c>
      <c r="W93" t="str">
        <f t="shared" si="4"/>
        <v/>
      </c>
      <c r="AN93">
        <v>2002</v>
      </c>
      <c r="AO93">
        <v>2002</v>
      </c>
      <c r="AP93" t="s">
        <v>13</v>
      </c>
      <c r="AQ93" t="s">
        <v>14</v>
      </c>
      <c r="AR93" t="s">
        <v>21</v>
      </c>
      <c r="AS93" t="s">
        <v>22</v>
      </c>
      <c r="AT93">
        <v>107722</v>
      </c>
      <c r="AU93">
        <v>19634591</v>
      </c>
      <c r="AV93">
        <v>548.6</v>
      </c>
    </row>
    <row r="94" spans="1:48" x14ac:dyDescent="0.35">
      <c r="A94" s="3" t="str">
        <f t="shared" si="3"/>
        <v>2003Female75-84 years</v>
      </c>
      <c r="B94">
        <v>2003</v>
      </c>
      <c r="C94">
        <v>2003</v>
      </c>
      <c r="D94" t="s">
        <v>27</v>
      </c>
      <c r="E94" t="s">
        <v>28</v>
      </c>
      <c r="F94" t="s">
        <v>11</v>
      </c>
      <c r="G94" t="s">
        <v>12</v>
      </c>
      <c r="H94">
        <v>306</v>
      </c>
      <c r="I94">
        <v>7713157</v>
      </c>
      <c r="J94">
        <v>4</v>
      </c>
      <c r="N94" t="s">
        <v>80</v>
      </c>
      <c r="W94" t="str">
        <f t="shared" si="4"/>
        <v/>
      </c>
      <c r="AN94">
        <v>2002</v>
      </c>
      <c r="AO94">
        <v>2002</v>
      </c>
      <c r="AP94" t="s">
        <v>13</v>
      </c>
      <c r="AQ94" t="s">
        <v>14</v>
      </c>
      <c r="AR94" t="s">
        <v>23</v>
      </c>
      <c r="AS94" t="s">
        <v>24</v>
      </c>
      <c r="AT94">
        <v>151363</v>
      </c>
      <c r="AU94">
        <v>12849674</v>
      </c>
      <c r="AV94">
        <v>1178</v>
      </c>
    </row>
    <row r="95" spans="1:48" x14ac:dyDescent="0.35">
      <c r="A95" s="3" t="str">
        <f t="shared" si="3"/>
        <v>2003Male75-84 years</v>
      </c>
      <c r="B95">
        <v>2003</v>
      </c>
      <c r="C95">
        <v>2003</v>
      </c>
      <c r="D95" t="s">
        <v>27</v>
      </c>
      <c r="E95" t="s">
        <v>28</v>
      </c>
      <c r="F95" t="s">
        <v>13</v>
      </c>
      <c r="G95" t="s">
        <v>14</v>
      </c>
      <c r="H95">
        <v>1803</v>
      </c>
      <c r="I95">
        <v>5183281</v>
      </c>
      <c r="J95">
        <v>34.799999999999997</v>
      </c>
      <c r="N95" t="s">
        <v>81</v>
      </c>
      <c r="W95" t="str">
        <f t="shared" si="4"/>
        <v/>
      </c>
      <c r="AN95">
        <v>2002</v>
      </c>
      <c r="AO95">
        <v>2002</v>
      </c>
      <c r="AP95" t="s">
        <v>13</v>
      </c>
      <c r="AQ95" t="s">
        <v>14</v>
      </c>
      <c r="AR95" t="s">
        <v>25</v>
      </c>
      <c r="AS95" t="s">
        <v>26</v>
      </c>
      <c r="AT95">
        <v>237021</v>
      </c>
      <c r="AU95">
        <v>8371877</v>
      </c>
      <c r="AV95">
        <v>2831.2</v>
      </c>
    </row>
    <row r="96" spans="1:48" x14ac:dyDescent="0.35">
      <c r="A96" s="3" t="str">
        <f t="shared" si="3"/>
        <v>2003Female85+ years</v>
      </c>
      <c r="B96">
        <v>2003</v>
      </c>
      <c r="C96">
        <v>2003</v>
      </c>
      <c r="D96" t="s">
        <v>29</v>
      </c>
      <c r="E96" t="s">
        <v>30</v>
      </c>
      <c r="F96" t="s">
        <v>11</v>
      </c>
      <c r="G96" t="s">
        <v>12</v>
      </c>
      <c r="H96">
        <v>108</v>
      </c>
      <c r="I96">
        <v>3127975</v>
      </c>
      <c r="J96">
        <v>3.5</v>
      </c>
      <c r="N96" t="s">
        <v>82</v>
      </c>
      <c r="W96" t="str">
        <f t="shared" si="4"/>
        <v/>
      </c>
      <c r="AN96">
        <v>2002</v>
      </c>
      <c r="AO96">
        <v>2002</v>
      </c>
      <c r="AP96" t="s">
        <v>13</v>
      </c>
      <c r="AQ96" t="s">
        <v>14</v>
      </c>
      <c r="AR96" t="s">
        <v>27</v>
      </c>
      <c r="AS96" t="s">
        <v>28</v>
      </c>
      <c r="AT96">
        <v>343504</v>
      </c>
      <c r="AU96">
        <v>5100760</v>
      </c>
      <c r="AV96">
        <v>6734.4</v>
      </c>
    </row>
    <row r="97" spans="1:48" x14ac:dyDescent="0.35">
      <c r="A97" s="3" t="str">
        <f t="shared" si="3"/>
        <v>2003Male85+ years</v>
      </c>
      <c r="B97">
        <v>2003</v>
      </c>
      <c r="C97">
        <v>2003</v>
      </c>
      <c r="D97" t="s">
        <v>29</v>
      </c>
      <c r="E97" t="s">
        <v>30</v>
      </c>
      <c r="F97" t="s">
        <v>13</v>
      </c>
      <c r="G97" t="s">
        <v>14</v>
      </c>
      <c r="H97">
        <v>689</v>
      </c>
      <c r="I97">
        <v>1338201</v>
      </c>
      <c r="J97">
        <v>51.5</v>
      </c>
      <c r="N97" t="s">
        <v>83</v>
      </c>
      <c r="W97" t="str">
        <f t="shared" si="4"/>
        <v/>
      </c>
      <c r="AN97">
        <v>2002</v>
      </c>
      <c r="AO97">
        <v>2002</v>
      </c>
      <c r="AP97" t="s">
        <v>13</v>
      </c>
      <c r="AQ97" t="s">
        <v>14</v>
      </c>
      <c r="AR97" t="s">
        <v>29</v>
      </c>
      <c r="AS97" t="s">
        <v>30</v>
      </c>
      <c r="AT97">
        <v>225906</v>
      </c>
      <c r="AU97">
        <v>1291362</v>
      </c>
      <c r="AV97">
        <v>17493.599999999999</v>
      </c>
    </row>
    <row r="98" spans="1:48" x14ac:dyDescent="0.35">
      <c r="A98" s="3" t="str">
        <f t="shared" si="3"/>
        <v>2003MaleNot Stated</v>
      </c>
      <c r="B98">
        <v>2003</v>
      </c>
      <c r="C98">
        <v>2003</v>
      </c>
      <c r="D98" t="s">
        <v>31</v>
      </c>
      <c r="E98" t="s">
        <v>32</v>
      </c>
      <c r="F98" t="s">
        <v>13</v>
      </c>
      <c r="G98" t="s">
        <v>14</v>
      </c>
      <c r="H98">
        <v>7</v>
      </c>
      <c r="I98" t="s">
        <v>33</v>
      </c>
      <c r="J98" t="s">
        <v>33</v>
      </c>
      <c r="N98" t="s">
        <v>84</v>
      </c>
      <c r="W98" t="str">
        <f t="shared" si="4"/>
        <v/>
      </c>
      <c r="AN98">
        <v>2002</v>
      </c>
      <c r="AO98">
        <v>2002</v>
      </c>
      <c r="AP98" t="s">
        <v>13</v>
      </c>
      <c r="AQ98" t="s">
        <v>14</v>
      </c>
      <c r="AR98" t="s">
        <v>31</v>
      </c>
      <c r="AS98" t="s">
        <v>32</v>
      </c>
      <c r="AT98">
        <v>282</v>
      </c>
      <c r="AU98" t="s">
        <v>33</v>
      </c>
      <c r="AV98" t="s">
        <v>33</v>
      </c>
    </row>
    <row r="99" spans="1:48" x14ac:dyDescent="0.35">
      <c r="A99" s="3" t="str">
        <f t="shared" si="3"/>
        <v>2004Female5-14 years</v>
      </c>
      <c r="B99">
        <v>2004</v>
      </c>
      <c r="C99">
        <v>2004</v>
      </c>
      <c r="D99" t="s">
        <v>10</v>
      </c>
      <c r="E99" s="1">
        <v>44330</v>
      </c>
      <c r="F99" t="s">
        <v>11</v>
      </c>
      <c r="G99" t="s">
        <v>12</v>
      </c>
      <c r="H99">
        <v>98</v>
      </c>
      <c r="I99">
        <v>19946937</v>
      </c>
      <c r="J99">
        <v>0.5</v>
      </c>
      <c r="N99" t="s">
        <v>85</v>
      </c>
      <c r="W99" t="str">
        <f t="shared" si="4"/>
        <v/>
      </c>
      <c r="AN99">
        <v>2003</v>
      </c>
      <c r="AO99">
        <v>2003</v>
      </c>
      <c r="AP99" t="s">
        <v>11</v>
      </c>
      <c r="AQ99" t="s">
        <v>12</v>
      </c>
      <c r="AR99" t="s">
        <v>117</v>
      </c>
      <c r="AS99">
        <v>1</v>
      </c>
      <c r="AT99">
        <v>12123</v>
      </c>
      <c r="AU99">
        <v>1942634</v>
      </c>
      <c r="AV99">
        <v>624</v>
      </c>
    </row>
    <row r="100" spans="1:48" x14ac:dyDescent="0.35">
      <c r="A100" s="3" t="str">
        <f t="shared" si="3"/>
        <v>2004Male5-14 years</v>
      </c>
      <c r="B100">
        <v>2004</v>
      </c>
      <c r="C100">
        <v>2004</v>
      </c>
      <c r="D100" t="s">
        <v>10</v>
      </c>
      <c r="E100" s="1">
        <v>44330</v>
      </c>
      <c r="F100" t="s">
        <v>13</v>
      </c>
      <c r="G100" t="s">
        <v>14</v>
      </c>
      <c r="H100">
        <v>187</v>
      </c>
      <c r="I100">
        <v>20918980</v>
      </c>
      <c r="J100">
        <v>0.9</v>
      </c>
      <c r="N100" t="s">
        <v>86</v>
      </c>
      <c r="W100" t="str">
        <f t="shared" si="4"/>
        <v/>
      </c>
      <c r="AN100">
        <v>2003</v>
      </c>
      <c r="AO100">
        <v>2003</v>
      </c>
      <c r="AP100" t="s">
        <v>11</v>
      </c>
      <c r="AQ100" t="s">
        <v>12</v>
      </c>
      <c r="AR100" t="s">
        <v>118</v>
      </c>
      <c r="AS100" s="1">
        <v>44200</v>
      </c>
      <c r="AT100">
        <v>2139</v>
      </c>
      <c r="AU100">
        <v>7636693</v>
      </c>
      <c r="AV100">
        <v>28</v>
      </c>
    </row>
    <row r="101" spans="1:48" x14ac:dyDescent="0.35">
      <c r="A101" s="3" t="str">
        <f t="shared" si="3"/>
        <v>2004Female15-24 years</v>
      </c>
      <c r="B101">
        <v>2004</v>
      </c>
      <c r="C101">
        <v>2004</v>
      </c>
      <c r="D101" t="s">
        <v>15</v>
      </c>
      <c r="E101" t="s">
        <v>16</v>
      </c>
      <c r="F101" t="s">
        <v>11</v>
      </c>
      <c r="G101" t="s">
        <v>12</v>
      </c>
      <c r="H101">
        <v>719</v>
      </c>
      <c r="I101">
        <v>20433434</v>
      </c>
      <c r="J101">
        <v>3.5</v>
      </c>
      <c r="N101" t="s">
        <v>87</v>
      </c>
      <c r="W101" t="str">
        <f t="shared" si="4"/>
        <v/>
      </c>
      <c r="AN101">
        <v>2003</v>
      </c>
      <c r="AO101">
        <v>2003</v>
      </c>
      <c r="AP101" t="s">
        <v>11</v>
      </c>
      <c r="AQ101" t="s">
        <v>12</v>
      </c>
      <c r="AR101" t="s">
        <v>10</v>
      </c>
      <c r="AS101" s="1">
        <v>44330</v>
      </c>
      <c r="AT101">
        <v>2804</v>
      </c>
      <c r="AU101">
        <v>20026122</v>
      </c>
      <c r="AV101">
        <v>14</v>
      </c>
    </row>
    <row r="102" spans="1:48" x14ac:dyDescent="0.35">
      <c r="A102" s="3" t="str">
        <f t="shared" si="3"/>
        <v>2004Male15-24 years</v>
      </c>
      <c r="B102">
        <v>2004</v>
      </c>
      <c r="C102">
        <v>2004</v>
      </c>
      <c r="D102" t="s">
        <v>15</v>
      </c>
      <c r="E102" t="s">
        <v>16</v>
      </c>
      <c r="F102" t="s">
        <v>13</v>
      </c>
      <c r="G102" t="s">
        <v>14</v>
      </c>
      <c r="H102">
        <v>3584</v>
      </c>
      <c r="I102">
        <v>21514678</v>
      </c>
      <c r="J102">
        <v>16.7</v>
      </c>
      <c r="N102" t="s">
        <v>101</v>
      </c>
      <c r="W102" t="str">
        <f t="shared" si="4"/>
        <v/>
      </c>
      <c r="AN102">
        <v>2003</v>
      </c>
      <c r="AO102">
        <v>2003</v>
      </c>
      <c r="AP102" t="s">
        <v>11</v>
      </c>
      <c r="AQ102" t="s">
        <v>12</v>
      </c>
      <c r="AR102" t="s">
        <v>15</v>
      </c>
      <c r="AS102" t="s">
        <v>16</v>
      </c>
      <c r="AT102">
        <v>8898</v>
      </c>
      <c r="AU102">
        <v>20180290</v>
      </c>
      <c r="AV102">
        <v>44.1</v>
      </c>
    </row>
    <row r="103" spans="1:48" x14ac:dyDescent="0.35">
      <c r="A103" s="3" t="str">
        <f t="shared" si="3"/>
        <v>2004Female25-34 years</v>
      </c>
      <c r="B103">
        <v>2004</v>
      </c>
      <c r="C103">
        <v>2004</v>
      </c>
      <c r="D103" t="s">
        <v>17</v>
      </c>
      <c r="E103" t="s">
        <v>18</v>
      </c>
      <c r="F103" t="s">
        <v>11</v>
      </c>
      <c r="G103" t="s">
        <v>12</v>
      </c>
      <c r="H103">
        <v>931</v>
      </c>
      <c r="I103">
        <v>19520225</v>
      </c>
      <c r="J103">
        <v>4.8</v>
      </c>
      <c r="N103" t="s">
        <v>89</v>
      </c>
      <c r="W103" t="str">
        <f t="shared" si="4"/>
        <v/>
      </c>
      <c r="AN103">
        <v>2003</v>
      </c>
      <c r="AO103">
        <v>2003</v>
      </c>
      <c r="AP103" t="s">
        <v>11</v>
      </c>
      <c r="AQ103" t="s">
        <v>12</v>
      </c>
      <c r="AR103" t="s">
        <v>17</v>
      </c>
      <c r="AS103" t="s">
        <v>18</v>
      </c>
      <c r="AT103">
        <v>12698</v>
      </c>
      <c r="AU103">
        <v>19500922</v>
      </c>
      <c r="AV103">
        <v>65.099999999999994</v>
      </c>
    </row>
    <row r="104" spans="1:48" x14ac:dyDescent="0.35">
      <c r="A104" s="3" t="str">
        <f t="shared" si="3"/>
        <v>2004Male25-34 years</v>
      </c>
      <c r="B104">
        <v>2004</v>
      </c>
      <c r="C104">
        <v>2004</v>
      </c>
      <c r="D104" t="s">
        <v>17</v>
      </c>
      <c r="E104" t="s">
        <v>18</v>
      </c>
      <c r="F104" t="s">
        <v>13</v>
      </c>
      <c r="G104" t="s">
        <v>14</v>
      </c>
      <c r="H104">
        <v>4133</v>
      </c>
      <c r="I104">
        <v>19746331</v>
      </c>
      <c r="J104">
        <v>20.9</v>
      </c>
      <c r="AN104">
        <v>2003</v>
      </c>
      <c r="AO104">
        <v>2003</v>
      </c>
      <c r="AP104" t="s">
        <v>11</v>
      </c>
      <c r="AQ104" t="s">
        <v>12</v>
      </c>
      <c r="AR104" t="s">
        <v>19</v>
      </c>
      <c r="AS104" t="s">
        <v>20</v>
      </c>
      <c r="AT104">
        <v>33026</v>
      </c>
      <c r="AU104">
        <v>22206703</v>
      </c>
      <c r="AV104">
        <v>148.69999999999999</v>
      </c>
    </row>
    <row r="105" spans="1:48" x14ac:dyDescent="0.35">
      <c r="A105" s="3" t="str">
        <f t="shared" si="3"/>
        <v>2004Female35-44 years</v>
      </c>
      <c r="B105">
        <v>2004</v>
      </c>
      <c r="C105">
        <v>2004</v>
      </c>
      <c r="D105" t="s">
        <v>19</v>
      </c>
      <c r="E105" t="s">
        <v>20</v>
      </c>
      <c r="F105" t="s">
        <v>11</v>
      </c>
      <c r="G105" t="s">
        <v>12</v>
      </c>
      <c r="H105">
        <v>1568</v>
      </c>
      <c r="I105">
        <v>22015734</v>
      </c>
      <c r="J105">
        <v>7.1</v>
      </c>
      <c r="AN105">
        <v>2003</v>
      </c>
      <c r="AO105">
        <v>2003</v>
      </c>
      <c r="AP105" t="s">
        <v>11</v>
      </c>
      <c r="AQ105" t="s">
        <v>12</v>
      </c>
      <c r="AR105" t="s">
        <v>21</v>
      </c>
      <c r="AS105" t="s">
        <v>22</v>
      </c>
      <c r="AT105">
        <v>66099</v>
      </c>
      <c r="AU105">
        <v>20776919</v>
      </c>
      <c r="AV105">
        <v>318.10000000000002</v>
      </c>
    </row>
    <row r="106" spans="1:48" x14ac:dyDescent="0.35">
      <c r="A106" s="3" t="str">
        <f t="shared" si="3"/>
        <v>2004Male35-44 years</v>
      </c>
      <c r="B106">
        <v>2004</v>
      </c>
      <c r="C106">
        <v>2004</v>
      </c>
      <c r="D106" t="s">
        <v>19</v>
      </c>
      <c r="E106" t="s">
        <v>20</v>
      </c>
      <c r="F106" t="s">
        <v>13</v>
      </c>
      <c r="G106" t="s">
        <v>14</v>
      </c>
      <c r="H106">
        <v>5059</v>
      </c>
      <c r="I106">
        <v>21784541</v>
      </c>
      <c r="J106">
        <v>23.2</v>
      </c>
      <c r="AN106">
        <v>2003</v>
      </c>
      <c r="AO106">
        <v>2003</v>
      </c>
      <c r="AP106" t="s">
        <v>11</v>
      </c>
      <c r="AQ106" t="s">
        <v>12</v>
      </c>
      <c r="AR106" t="s">
        <v>23</v>
      </c>
      <c r="AS106" t="s">
        <v>24</v>
      </c>
      <c r="AT106">
        <v>106058</v>
      </c>
      <c r="AU106">
        <v>14519419</v>
      </c>
      <c r="AV106">
        <v>730.5</v>
      </c>
    </row>
    <row r="107" spans="1:48" x14ac:dyDescent="0.35">
      <c r="A107" s="3" t="str">
        <f t="shared" si="3"/>
        <v>2004Female45-54 years</v>
      </c>
      <c r="B107">
        <v>2004</v>
      </c>
      <c r="C107">
        <v>2004</v>
      </c>
      <c r="D107" t="s">
        <v>21</v>
      </c>
      <c r="E107" t="s">
        <v>22</v>
      </c>
      <c r="F107" t="s">
        <v>11</v>
      </c>
      <c r="G107" t="s">
        <v>12</v>
      </c>
      <c r="H107">
        <v>1823</v>
      </c>
      <c r="I107">
        <v>21184129</v>
      </c>
      <c r="J107">
        <v>8.6</v>
      </c>
      <c r="AN107">
        <v>2003</v>
      </c>
      <c r="AO107">
        <v>2003</v>
      </c>
      <c r="AP107" t="s">
        <v>11</v>
      </c>
      <c r="AQ107" t="s">
        <v>12</v>
      </c>
      <c r="AR107" t="s">
        <v>25</v>
      </c>
      <c r="AS107" t="s">
        <v>26</v>
      </c>
      <c r="AT107">
        <v>182076</v>
      </c>
      <c r="AU107">
        <v>10048202</v>
      </c>
      <c r="AV107">
        <v>1812</v>
      </c>
    </row>
    <row r="108" spans="1:48" x14ac:dyDescent="0.35">
      <c r="A108" s="3" t="str">
        <f t="shared" si="3"/>
        <v>2004Male45-54 years</v>
      </c>
      <c r="B108">
        <v>2004</v>
      </c>
      <c r="C108">
        <v>2004</v>
      </c>
      <c r="D108" t="s">
        <v>21</v>
      </c>
      <c r="E108" t="s">
        <v>22</v>
      </c>
      <c r="F108" t="s">
        <v>13</v>
      </c>
      <c r="G108" t="s">
        <v>14</v>
      </c>
      <c r="H108">
        <v>5062</v>
      </c>
      <c r="I108">
        <v>20445801</v>
      </c>
      <c r="J108">
        <v>24.8</v>
      </c>
      <c r="AN108">
        <v>2003</v>
      </c>
      <c r="AO108">
        <v>2003</v>
      </c>
      <c r="AP108" t="s">
        <v>11</v>
      </c>
      <c r="AQ108" t="s">
        <v>12</v>
      </c>
      <c r="AR108" t="s">
        <v>27</v>
      </c>
      <c r="AS108" t="s">
        <v>28</v>
      </c>
      <c r="AT108">
        <v>360692</v>
      </c>
      <c r="AU108">
        <v>7713157</v>
      </c>
      <c r="AV108">
        <v>4676.3</v>
      </c>
    </row>
    <row r="109" spans="1:48" x14ac:dyDescent="0.35">
      <c r="A109" s="3" t="str">
        <f t="shared" si="3"/>
        <v>2004Female55-64 years</v>
      </c>
      <c r="B109">
        <v>2004</v>
      </c>
      <c r="C109">
        <v>2004</v>
      </c>
      <c r="D109" t="s">
        <v>23</v>
      </c>
      <c r="E109" t="s">
        <v>24</v>
      </c>
      <c r="F109" t="s">
        <v>11</v>
      </c>
      <c r="G109" t="s">
        <v>12</v>
      </c>
      <c r="H109">
        <v>922</v>
      </c>
      <c r="I109">
        <v>15185747</v>
      </c>
      <c r="J109">
        <v>6.1</v>
      </c>
      <c r="AN109">
        <v>2003</v>
      </c>
      <c r="AO109">
        <v>2003</v>
      </c>
      <c r="AP109" t="s">
        <v>11</v>
      </c>
      <c r="AQ109" t="s">
        <v>12</v>
      </c>
      <c r="AR109" t="s">
        <v>29</v>
      </c>
      <c r="AS109" t="s">
        <v>30</v>
      </c>
      <c r="AT109">
        <v>459640</v>
      </c>
      <c r="AU109">
        <v>3127975</v>
      </c>
      <c r="AV109">
        <v>14694.5</v>
      </c>
    </row>
    <row r="110" spans="1:48" x14ac:dyDescent="0.35">
      <c r="A110" s="3" t="str">
        <f t="shared" si="3"/>
        <v>2004Male55-64 years</v>
      </c>
      <c r="B110">
        <v>2004</v>
      </c>
      <c r="C110">
        <v>2004</v>
      </c>
      <c r="D110" t="s">
        <v>23</v>
      </c>
      <c r="E110" t="s">
        <v>24</v>
      </c>
      <c r="F110" t="s">
        <v>13</v>
      </c>
      <c r="G110" t="s">
        <v>14</v>
      </c>
      <c r="H110">
        <v>3082</v>
      </c>
      <c r="I110">
        <v>14119557</v>
      </c>
      <c r="J110">
        <v>21.8</v>
      </c>
      <c r="AN110">
        <v>2003</v>
      </c>
      <c r="AO110">
        <v>2003</v>
      </c>
      <c r="AP110" t="s">
        <v>11</v>
      </c>
      <c r="AQ110" t="s">
        <v>12</v>
      </c>
      <c r="AR110" t="s">
        <v>31</v>
      </c>
      <c r="AS110" t="s">
        <v>32</v>
      </c>
      <c r="AT110">
        <v>71</v>
      </c>
      <c r="AU110" t="s">
        <v>33</v>
      </c>
      <c r="AV110" t="s">
        <v>33</v>
      </c>
    </row>
    <row r="111" spans="1:48" x14ac:dyDescent="0.35">
      <c r="A111" s="3" t="str">
        <f t="shared" si="3"/>
        <v>2004Female65-74 years</v>
      </c>
      <c r="B111">
        <v>2004</v>
      </c>
      <c r="C111">
        <v>2004</v>
      </c>
      <c r="D111" t="s">
        <v>25</v>
      </c>
      <c r="E111" t="s">
        <v>26</v>
      </c>
      <c r="F111" t="s">
        <v>11</v>
      </c>
      <c r="G111" t="s">
        <v>12</v>
      </c>
      <c r="H111">
        <v>376</v>
      </c>
      <c r="I111">
        <v>10110363</v>
      </c>
      <c r="J111">
        <v>3.7</v>
      </c>
      <c r="AN111">
        <v>2003</v>
      </c>
      <c r="AO111">
        <v>2003</v>
      </c>
      <c r="AP111" t="s">
        <v>13</v>
      </c>
      <c r="AQ111" t="s">
        <v>14</v>
      </c>
      <c r="AR111" t="s">
        <v>117</v>
      </c>
      <c r="AS111">
        <v>1</v>
      </c>
      <c r="AT111">
        <v>15902</v>
      </c>
      <c r="AU111">
        <v>2033237</v>
      </c>
      <c r="AV111">
        <v>782.1</v>
      </c>
    </row>
    <row r="112" spans="1:48" x14ac:dyDescent="0.35">
      <c r="A112" s="3" t="str">
        <f t="shared" si="3"/>
        <v>2004Male65-74 years</v>
      </c>
      <c r="B112">
        <v>2004</v>
      </c>
      <c r="C112">
        <v>2004</v>
      </c>
      <c r="D112" t="s">
        <v>25</v>
      </c>
      <c r="E112" t="s">
        <v>26</v>
      </c>
      <c r="F112" t="s">
        <v>13</v>
      </c>
      <c r="G112" t="s">
        <v>14</v>
      </c>
      <c r="H112">
        <v>1894</v>
      </c>
      <c r="I112">
        <v>8557170</v>
      </c>
      <c r="J112">
        <v>22.1</v>
      </c>
      <c r="AN112">
        <v>2003</v>
      </c>
      <c r="AO112">
        <v>2003</v>
      </c>
      <c r="AP112" t="s">
        <v>13</v>
      </c>
      <c r="AQ112" t="s">
        <v>14</v>
      </c>
      <c r="AR112" t="s">
        <v>118</v>
      </c>
      <c r="AS112" s="1">
        <v>44200</v>
      </c>
      <c r="AT112">
        <v>2826</v>
      </c>
      <c r="AU112">
        <v>7979882</v>
      </c>
      <c r="AV112">
        <v>35.4</v>
      </c>
    </row>
    <row r="113" spans="1:48" x14ac:dyDescent="0.35">
      <c r="A113" s="3" t="str">
        <f t="shared" si="3"/>
        <v>2004Female75-84 years</v>
      </c>
      <c r="B113">
        <v>2004</v>
      </c>
      <c r="C113">
        <v>2004</v>
      </c>
      <c r="D113" t="s">
        <v>27</v>
      </c>
      <c r="E113" t="s">
        <v>28</v>
      </c>
      <c r="F113" t="s">
        <v>11</v>
      </c>
      <c r="G113" t="s">
        <v>12</v>
      </c>
      <c r="H113">
        <v>302</v>
      </c>
      <c r="I113">
        <v>7738742</v>
      </c>
      <c r="J113">
        <v>3.9</v>
      </c>
      <c r="AN113">
        <v>2003</v>
      </c>
      <c r="AO113">
        <v>2003</v>
      </c>
      <c r="AP113" t="s">
        <v>13</v>
      </c>
      <c r="AQ113" t="s">
        <v>14</v>
      </c>
      <c r="AR113" t="s">
        <v>10</v>
      </c>
      <c r="AS113" s="1">
        <v>44330</v>
      </c>
      <c r="AT113">
        <v>4150</v>
      </c>
      <c r="AU113">
        <v>21010082</v>
      </c>
      <c r="AV113">
        <v>19.8</v>
      </c>
    </row>
    <row r="114" spans="1:48" x14ac:dyDescent="0.35">
      <c r="A114" s="3" t="str">
        <f t="shared" si="3"/>
        <v>2004Male75-84 years</v>
      </c>
      <c r="B114">
        <v>2004</v>
      </c>
      <c r="C114">
        <v>2004</v>
      </c>
      <c r="D114" t="s">
        <v>27</v>
      </c>
      <c r="E114" t="s">
        <v>28</v>
      </c>
      <c r="F114" t="s">
        <v>13</v>
      </c>
      <c r="G114" t="s">
        <v>14</v>
      </c>
      <c r="H114">
        <v>1814</v>
      </c>
      <c r="I114">
        <v>5251161</v>
      </c>
      <c r="J114">
        <v>34.5</v>
      </c>
      <c r="AN114">
        <v>2003</v>
      </c>
      <c r="AO114">
        <v>2003</v>
      </c>
      <c r="AP114" t="s">
        <v>13</v>
      </c>
      <c r="AQ114" t="s">
        <v>14</v>
      </c>
      <c r="AR114" t="s">
        <v>15</v>
      </c>
      <c r="AS114" t="s">
        <v>16</v>
      </c>
      <c r="AT114">
        <v>24670</v>
      </c>
      <c r="AU114">
        <v>21208564</v>
      </c>
      <c r="AV114">
        <v>116.3</v>
      </c>
    </row>
    <row r="115" spans="1:48" x14ac:dyDescent="0.35">
      <c r="A115" s="3" t="str">
        <f t="shared" si="3"/>
        <v>2004Female85+ years</v>
      </c>
      <c r="B115">
        <v>2004</v>
      </c>
      <c r="C115">
        <v>2004</v>
      </c>
      <c r="D115" t="s">
        <v>29</v>
      </c>
      <c r="E115" t="s">
        <v>30</v>
      </c>
      <c r="F115" t="s">
        <v>11</v>
      </c>
      <c r="G115" t="s">
        <v>12</v>
      </c>
      <c r="H115">
        <v>120</v>
      </c>
      <c r="I115">
        <v>3166584</v>
      </c>
      <c r="J115">
        <v>3.8</v>
      </c>
      <c r="AN115">
        <v>2003</v>
      </c>
      <c r="AO115">
        <v>2003</v>
      </c>
      <c r="AP115" t="s">
        <v>13</v>
      </c>
      <c r="AQ115" t="s">
        <v>14</v>
      </c>
      <c r="AR115" t="s">
        <v>17</v>
      </c>
      <c r="AS115" t="s">
        <v>18</v>
      </c>
      <c r="AT115">
        <v>28602</v>
      </c>
      <c r="AU115">
        <v>19742873</v>
      </c>
      <c r="AV115">
        <v>144.9</v>
      </c>
    </row>
    <row r="116" spans="1:48" x14ac:dyDescent="0.35">
      <c r="A116" s="3" t="str">
        <f t="shared" si="3"/>
        <v>2004Male85+ years</v>
      </c>
      <c r="B116">
        <v>2004</v>
      </c>
      <c r="C116">
        <v>2004</v>
      </c>
      <c r="D116" t="s">
        <v>29</v>
      </c>
      <c r="E116" t="s">
        <v>30</v>
      </c>
      <c r="F116" t="s">
        <v>13</v>
      </c>
      <c r="G116" t="s">
        <v>14</v>
      </c>
      <c r="H116">
        <v>678</v>
      </c>
      <c r="I116">
        <v>1379299</v>
      </c>
      <c r="J116">
        <v>49.2</v>
      </c>
      <c r="AN116">
        <v>2003</v>
      </c>
      <c r="AO116">
        <v>2003</v>
      </c>
      <c r="AP116" t="s">
        <v>13</v>
      </c>
      <c r="AQ116" t="s">
        <v>14</v>
      </c>
      <c r="AR116" t="s">
        <v>19</v>
      </c>
      <c r="AS116" t="s">
        <v>20</v>
      </c>
      <c r="AT116">
        <v>56435</v>
      </c>
      <c r="AU116">
        <v>21947503</v>
      </c>
      <c r="AV116">
        <v>257.10000000000002</v>
      </c>
    </row>
    <row r="117" spans="1:48" x14ac:dyDescent="0.35">
      <c r="A117" s="3" t="str">
        <f t="shared" si="3"/>
        <v>2004MaleNot Stated</v>
      </c>
      <c r="B117">
        <v>2004</v>
      </c>
      <c r="C117">
        <v>2004</v>
      </c>
      <c r="D117" t="s">
        <v>31</v>
      </c>
      <c r="E117" t="s">
        <v>32</v>
      </c>
      <c r="F117" t="s">
        <v>13</v>
      </c>
      <c r="G117" t="s">
        <v>14</v>
      </c>
      <c r="H117">
        <v>11</v>
      </c>
      <c r="I117" t="s">
        <v>33</v>
      </c>
      <c r="J117" t="s">
        <v>33</v>
      </c>
      <c r="AN117">
        <v>2003</v>
      </c>
      <c r="AO117">
        <v>2003</v>
      </c>
      <c r="AP117" t="s">
        <v>13</v>
      </c>
      <c r="AQ117" t="s">
        <v>14</v>
      </c>
      <c r="AR117" t="s">
        <v>21</v>
      </c>
      <c r="AS117" t="s">
        <v>22</v>
      </c>
      <c r="AT117">
        <v>110682</v>
      </c>
      <c r="AU117">
        <v>20043035</v>
      </c>
      <c r="AV117">
        <v>552.20000000000005</v>
      </c>
    </row>
    <row r="118" spans="1:48" x14ac:dyDescent="0.35">
      <c r="A118" s="3" t="str">
        <f t="shared" si="3"/>
        <v>2005Female5-14 years</v>
      </c>
      <c r="B118">
        <v>2005</v>
      </c>
      <c r="C118">
        <v>2005</v>
      </c>
      <c r="D118" t="s">
        <v>10</v>
      </c>
      <c r="E118" s="1">
        <v>44330</v>
      </c>
      <c r="F118" t="s">
        <v>11</v>
      </c>
      <c r="G118" t="s">
        <v>12</v>
      </c>
      <c r="H118">
        <v>68</v>
      </c>
      <c r="I118">
        <v>19822282</v>
      </c>
      <c r="J118">
        <v>0.3</v>
      </c>
      <c r="AN118">
        <v>2003</v>
      </c>
      <c r="AO118">
        <v>2003</v>
      </c>
      <c r="AP118" t="s">
        <v>13</v>
      </c>
      <c r="AQ118" t="s">
        <v>14</v>
      </c>
      <c r="AR118" t="s">
        <v>23</v>
      </c>
      <c r="AS118" t="s">
        <v>24</v>
      </c>
      <c r="AT118">
        <v>156461</v>
      </c>
      <c r="AU118">
        <v>13489526</v>
      </c>
      <c r="AV118">
        <v>1159.9000000000001</v>
      </c>
    </row>
    <row r="119" spans="1:48" x14ac:dyDescent="0.35">
      <c r="A119" s="3" t="str">
        <f t="shared" si="3"/>
        <v>2005Male5-14 years</v>
      </c>
      <c r="B119">
        <v>2005</v>
      </c>
      <c r="C119">
        <v>2005</v>
      </c>
      <c r="D119" t="s">
        <v>10</v>
      </c>
      <c r="E119" s="1">
        <v>44330</v>
      </c>
      <c r="F119" t="s">
        <v>13</v>
      </c>
      <c r="G119" t="s">
        <v>14</v>
      </c>
      <c r="H119">
        <v>204</v>
      </c>
      <c r="I119">
        <v>20779364</v>
      </c>
      <c r="J119">
        <v>1</v>
      </c>
      <c r="AN119">
        <v>2003</v>
      </c>
      <c r="AO119">
        <v>2003</v>
      </c>
      <c r="AP119" t="s">
        <v>13</v>
      </c>
      <c r="AQ119" t="s">
        <v>14</v>
      </c>
      <c r="AR119" t="s">
        <v>25</v>
      </c>
      <c r="AS119" t="s">
        <v>26</v>
      </c>
      <c r="AT119">
        <v>231421</v>
      </c>
      <c r="AU119">
        <v>8452713</v>
      </c>
      <c r="AV119">
        <v>2737.8</v>
      </c>
    </row>
    <row r="120" spans="1:48" x14ac:dyDescent="0.35">
      <c r="A120" s="3" t="str">
        <f t="shared" si="3"/>
        <v>2005Female15-24 years</v>
      </c>
      <c r="B120">
        <v>2005</v>
      </c>
      <c r="C120">
        <v>2005</v>
      </c>
      <c r="D120" t="s">
        <v>15</v>
      </c>
      <c r="E120" t="s">
        <v>16</v>
      </c>
      <c r="F120" t="s">
        <v>11</v>
      </c>
      <c r="G120" t="s">
        <v>12</v>
      </c>
      <c r="H120">
        <v>713</v>
      </c>
      <c r="I120">
        <v>20657595</v>
      </c>
      <c r="J120">
        <v>3.5</v>
      </c>
      <c r="AN120">
        <v>2003</v>
      </c>
      <c r="AO120">
        <v>2003</v>
      </c>
      <c r="AP120" t="s">
        <v>13</v>
      </c>
      <c r="AQ120" t="s">
        <v>14</v>
      </c>
      <c r="AR120" t="s">
        <v>27</v>
      </c>
      <c r="AS120" t="s">
        <v>28</v>
      </c>
      <c r="AT120">
        <v>342332</v>
      </c>
      <c r="AU120">
        <v>5183281</v>
      </c>
      <c r="AV120">
        <v>6604.5</v>
      </c>
    </row>
    <row r="121" spans="1:48" x14ac:dyDescent="0.35">
      <c r="A121" s="3" t="str">
        <f t="shared" si="3"/>
        <v>2005Male15-24 years</v>
      </c>
      <c r="B121">
        <v>2005</v>
      </c>
      <c r="C121">
        <v>2005</v>
      </c>
      <c r="D121" t="s">
        <v>15</v>
      </c>
      <c r="E121" t="s">
        <v>16</v>
      </c>
      <c r="F121" t="s">
        <v>13</v>
      </c>
      <c r="G121" t="s">
        <v>14</v>
      </c>
      <c r="H121">
        <v>3489</v>
      </c>
      <c r="I121">
        <v>21788574</v>
      </c>
      <c r="J121">
        <v>16</v>
      </c>
      <c r="AN121">
        <v>2003</v>
      </c>
      <c r="AO121">
        <v>2003</v>
      </c>
      <c r="AP121" t="s">
        <v>13</v>
      </c>
      <c r="AQ121" t="s">
        <v>14</v>
      </c>
      <c r="AR121" t="s">
        <v>29</v>
      </c>
      <c r="AS121" t="s">
        <v>30</v>
      </c>
      <c r="AT121">
        <v>228212</v>
      </c>
      <c r="AU121">
        <v>1338201</v>
      </c>
      <c r="AV121">
        <v>17053.599999999999</v>
      </c>
    </row>
    <row r="122" spans="1:48" x14ac:dyDescent="0.35">
      <c r="A122" s="3" t="str">
        <f t="shared" si="3"/>
        <v>2005Female25-34 years</v>
      </c>
      <c r="B122">
        <v>2005</v>
      </c>
      <c r="C122">
        <v>2005</v>
      </c>
      <c r="D122" t="s">
        <v>17</v>
      </c>
      <c r="E122" t="s">
        <v>18</v>
      </c>
      <c r="F122" t="s">
        <v>11</v>
      </c>
      <c r="G122" t="s">
        <v>12</v>
      </c>
      <c r="H122">
        <v>922</v>
      </c>
      <c r="I122">
        <v>19547698</v>
      </c>
      <c r="J122">
        <v>4.7</v>
      </c>
      <c r="AN122">
        <v>2003</v>
      </c>
      <c r="AO122">
        <v>2003</v>
      </c>
      <c r="AP122" t="s">
        <v>13</v>
      </c>
      <c r="AQ122" t="s">
        <v>14</v>
      </c>
      <c r="AR122" t="s">
        <v>31</v>
      </c>
      <c r="AS122" t="s">
        <v>32</v>
      </c>
      <c r="AT122">
        <v>271</v>
      </c>
      <c r="AU122" t="s">
        <v>33</v>
      </c>
      <c r="AV122" t="s">
        <v>33</v>
      </c>
    </row>
    <row r="123" spans="1:48" x14ac:dyDescent="0.35">
      <c r="A123" s="3" t="str">
        <f t="shared" si="3"/>
        <v>2005Male25-34 years</v>
      </c>
      <c r="B123">
        <v>2005</v>
      </c>
      <c r="C123">
        <v>2005</v>
      </c>
      <c r="D123" t="s">
        <v>17</v>
      </c>
      <c r="E123" t="s">
        <v>18</v>
      </c>
      <c r="F123" t="s">
        <v>13</v>
      </c>
      <c r="G123" t="s">
        <v>14</v>
      </c>
      <c r="H123">
        <v>4059</v>
      </c>
      <c r="I123">
        <v>19710949</v>
      </c>
      <c r="J123">
        <v>20.6</v>
      </c>
      <c r="AN123">
        <v>2004</v>
      </c>
      <c r="AO123">
        <v>2004</v>
      </c>
      <c r="AP123" t="s">
        <v>11</v>
      </c>
      <c r="AQ123" t="s">
        <v>12</v>
      </c>
      <c r="AR123" t="s">
        <v>117</v>
      </c>
      <c r="AS123">
        <v>1</v>
      </c>
      <c r="AT123">
        <v>12218</v>
      </c>
      <c r="AU123">
        <v>1962216</v>
      </c>
      <c r="AV123">
        <v>622.70000000000005</v>
      </c>
    </row>
    <row r="124" spans="1:48" x14ac:dyDescent="0.35">
      <c r="A124" s="3" t="str">
        <f t="shared" si="3"/>
        <v>2005Female35-44 years</v>
      </c>
      <c r="B124">
        <v>2005</v>
      </c>
      <c r="C124">
        <v>2005</v>
      </c>
      <c r="D124" t="s">
        <v>19</v>
      </c>
      <c r="E124" t="s">
        <v>20</v>
      </c>
      <c r="F124" t="s">
        <v>11</v>
      </c>
      <c r="G124" t="s">
        <v>12</v>
      </c>
      <c r="H124">
        <v>1483</v>
      </c>
      <c r="I124">
        <v>21865343</v>
      </c>
      <c r="J124">
        <v>6.8</v>
      </c>
      <c r="AN124">
        <v>2004</v>
      </c>
      <c r="AO124">
        <v>2004</v>
      </c>
      <c r="AP124" t="s">
        <v>11</v>
      </c>
      <c r="AQ124" t="s">
        <v>12</v>
      </c>
      <c r="AR124" t="s">
        <v>118</v>
      </c>
      <c r="AS124" s="1">
        <v>44200</v>
      </c>
      <c r="AT124">
        <v>2136</v>
      </c>
      <c r="AU124">
        <v>7713175</v>
      </c>
      <c r="AV124">
        <v>27.7</v>
      </c>
    </row>
    <row r="125" spans="1:48" x14ac:dyDescent="0.35">
      <c r="A125" s="3" t="str">
        <f t="shared" si="3"/>
        <v>2005Male35-44 years</v>
      </c>
      <c r="B125">
        <v>2005</v>
      </c>
      <c r="C125">
        <v>2005</v>
      </c>
      <c r="D125" t="s">
        <v>19</v>
      </c>
      <c r="E125" t="s">
        <v>20</v>
      </c>
      <c r="F125" t="s">
        <v>13</v>
      </c>
      <c r="G125" t="s">
        <v>14</v>
      </c>
      <c r="H125">
        <v>5053</v>
      </c>
      <c r="I125">
        <v>21640195</v>
      </c>
      <c r="J125">
        <v>23.4</v>
      </c>
      <c r="AN125">
        <v>2004</v>
      </c>
      <c r="AO125">
        <v>2004</v>
      </c>
      <c r="AP125" t="s">
        <v>11</v>
      </c>
      <c r="AQ125" t="s">
        <v>12</v>
      </c>
      <c r="AR125" t="s">
        <v>10</v>
      </c>
      <c r="AS125" s="1">
        <v>44330</v>
      </c>
      <c r="AT125">
        <v>2835</v>
      </c>
      <c r="AU125">
        <v>19946937</v>
      </c>
      <c r="AV125">
        <v>14.2</v>
      </c>
    </row>
    <row r="126" spans="1:48" x14ac:dyDescent="0.35">
      <c r="A126" s="3" t="str">
        <f t="shared" si="3"/>
        <v>2005Female45-54 years</v>
      </c>
      <c r="B126">
        <v>2005</v>
      </c>
      <c r="C126">
        <v>2005</v>
      </c>
      <c r="D126" t="s">
        <v>21</v>
      </c>
      <c r="E126" t="s">
        <v>22</v>
      </c>
      <c r="F126" t="s">
        <v>11</v>
      </c>
      <c r="G126" t="s">
        <v>12</v>
      </c>
      <c r="H126">
        <v>1719</v>
      </c>
      <c r="I126">
        <v>21614529</v>
      </c>
      <c r="J126">
        <v>8</v>
      </c>
      <c r="AN126">
        <v>2004</v>
      </c>
      <c r="AO126">
        <v>2004</v>
      </c>
      <c r="AP126" t="s">
        <v>11</v>
      </c>
      <c r="AQ126" t="s">
        <v>12</v>
      </c>
      <c r="AR126" t="s">
        <v>15</v>
      </c>
      <c r="AS126" t="s">
        <v>16</v>
      </c>
      <c r="AT126">
        <v>8834</v>
      </c>
      <c r="AU126">
        <v>20433434</v>
      </c>
      <c r="AV126">
        <v>43.2</v>
      </c>
    </row>
    <row r="127" spans="1:48" x14ac:dyDescent="0.35">
      <c r="A127" s="3" t="str">
        <f t="shared" si="3"/>
        <v>2005Male45-54 years</v>
      </c>
      <c r="B127">
        <v>2005</v>
      </c>
      <c r="C127">
        <v>2005</v>
      </c>
      <c r="D127" t="s">
        <v>21</v>
      </c>
      <c r="E127" t="s">
        <v>22</v>
      </c>
      <c r="F127" t="s">
        <v>13</v>
      </c>
      <c r="G127" t="s">
        <v>14</v>
      </c>
      <c r="H127">
        <v>5257</v>
      </c>
      <c r="I127">
        <v>20881375</v>
      </c>
      <c r="J127">
        <v>25.2</v>
      </c>
      <c r="AN127">
        <v>2004</v>
      </c>
      <c r="AO127">
        <v>2004</v>
      </c>
      <c r="AP127" t="s">
        <v>11</v>
      </c>
      <c r="AQ127" t="s">
        <v>12</v>
      </c>
      <c r="AR127" t="s">
        <v>17</v>
      </c>
      <c r="AS127" t="s">
        <v>18</v>
      </c>
      <c r="AT127">
        <v>12509</v>
      </c>
      <c r="AU127">
        <v>19520225</v>
      </c>
      <c r="AV127">
        <v>64.099999999999994</v>
      </c>
    </row>
    <row r="128" spans="1:48" x14ac:dyDescent="0.35">
      <c r="A128" s="3" t="str">
        <f t="shared" si="3"/>
        <v>2005Female55-64 years</v>
      </c>
      <c r="B128">
        <v>2005</v>
      </c>
      <c r="C128">
        <v>2005</v>
      </c>
      <c r="D128" t="s">
        <v>23</v>
      </c>
      <c r="E128" t="s">
        <v>24</v>
      </c>
      <c r="F128" t="s">
        <v>11</v>
      </c>
      <c r="G128" t="s">
        <v>12</v>
      </c>
      <c r="H128">
        <v>954</v>
      </c>
      <c r="I128">
        <v>15868410</v>
      </c>
      <c r="J128">
        <v>6</v>
      </c>
      <c r="AN128">
        <v>2004</v>
      </c>
      <c r="AO128">
        <v>2004</v>
      </c>
      <c r="AP128" t="s">
        <v>11</v>
      </c>
      <c r="AQ128" t="s">
        <v>12</v>
      </c>
      <c r="AR128" t="s">
        <v>19</v>
      </c>
      <c r="AS128" t="s">
        <v>20</v>
      </c>
      <c r="AT128">
        <v>31685</v>
      </c>
      <c r="AU128">
        <v>22015734</v>
      </c>
      <c r="AV128">
        <v>143.9</v>
      </c>
    </row>
    <row r="129" spans="1:48" x14ac:dyDescent="0.35">
      <c r="A129" s="3" t="str">
        <f t="shared" si="3"/>
        <v>2005Male55-64 years</v>
      </c>
      <c r="B129">
        <v>2005</v>
      </c>
      <c r="C129">
        <v>2005</v>
      </c>
      <c r="D129" t="s">
        <v>23</v>
      </c>
      <c r="E129" t="s">
        <v>24</v>
      </c>
      <c r="F129" t="s">
        <v>13</v>
      </c>
      <c r="G129" t="s">
        <v>14</v>
      </c>
      <c r="H129">
        <v>3241</v>
      </c>
      <c r="I129">
        <v>14773087</v>
      </c>
      <c r="J129">
        <v>21.9</v>
      </c>
      <c r="AN129">
        <v>2004</v>
      </c>
      <c r="AO129">
        <v>2004</v>
      </c>
      <c r="AP129" t="s">
        <v>11</v>
      </c>
      <c r="AQ129" t="s">
        <v>12</v>
      </c>
      <c r="AR129" t="s">
        <v>21</v>
      </c>
      <c r="AS129" t="s">
        <v>22</v>
      </c>
      <c r="AT129">
        <v>66534</v>
      </c>
      <c r="AU129">
        <v>21184129</v>
      </c>
      <c r="AV129">
        <v>314.10000000000002</v>
      </c>
    </row>
    <row r="130" spans="1:48" x14ac:dyDescent="0.35">
      <c r="A130" s="3" t="str">
        <f t="shared" si="3"/>
        <v>2005Female65-74 years</v>
      </c>
      <c r="B130">
        <v>2005</v>
      </c>
      <c r="C130">
        <v>2005</v>
      </c>
      <c r="D130" t="s">
        <v>25</v>
      </c>
      <c r="E130" t="s">
        <v>26</v>
      </c>
      <c r="F130" t="s">
        <v>11</v>
      </c>
      <c r="G130" t="s">
        <v>12</v>
      </c>
      <c r="H130">
        <v>403</v>
      </c>
      <c r="I130">
        <v>10198569</v>
      </c>
      <c r="J130">
        <v>4</v>
      </c>
      <c r="AN130">
        <v>2004</v>
      </c>
      <c r="AO130">
        <v>2004</v>
      </c>
      <c r="AP130" t="s">
        <v>11</v>
      </c>
      <c r="AQ130" t="s">
        <v>12</v>
      </c>
      <c r="AR130" t="s">
        <v>23</v>
      </c>
      <c r="AS130" t="s">
        <v>24</v>
      </c>
      <c r="AT130">
        <v>106665</v>
      </c>
      <c r="AU130">
        <v>15185747</v>
      </c>
      <c r="AV130">
        <v>702.4</v>
      </c>
    </row>
    <row r="131" spans="1:48" x14ac:dyDescent="0.35">
      <c r="A131" s="3" t="str">
        <f t="shared" si="3"/>
        <v>2005Male65-74 years</v>
      </c>
      <c r="B131">
        <v>2005</v>
      </c>
      <c r="C131">
        <v>2005</v>
      </c>
      <c r="D131" t="s">
        <v>25</v>
      </c>
      <c r="E131" t="s">
        <v>26</v>
      </c>
      <c r="F131" t="s">
        <v>13</v>
      </c>
      <c r="G131" t="s">
        <v>14</v>
      </c>
      <c r="H131">
        <v>1935</v>
      </c>
      <c r="I131">
        <v>8683128</v>
      </c>
      <c r="J131">
        <v>22.3</v>
      </c>
      <c r="AN131">
        <v>2004</v>
      </c>
      <c r="AO131">
        <v>2004</v>
      </c>
      <c r="AP131" t="s">
        <v>11</v>
      </c>
      <c r="AQ131" t="s">
        <v>12</v>
      </c>
      <c r="AR131" t="s">
        <v>25</v>
      </c>
      <c r="AS131" t="s">
        <v>26</v>
      </c>
      <c r="AT131">
        <v>176775</v>
      </c>
      <c r="AU131">
        <v>10110363</v>
      </c>
      <c r="AV131">
        <v>1748.5</v>
      </c>
    </row>
    <row r="132" spans="1:48" x14ac:dyDescent="0.35">
      <c r="A132" s="3" t="str">
        <f t="shared" ref="A132:A195" si="5">B132&amp;F132&amp;D132</f>
        <v>2005Female75-84 years</v>
      </c>
      <c r="B132">
        <v>2005</v>
      </c>
      <c r="C132">
        <v>2005</v>
      </c>
      <c r="D132" t="s">
        <v>27</v>
      </c>
      <c r="E132" t="s">
        <v>28</v>
      </c>
      <c r="F132" t="s">
        <v>11</v>
      </c>
      <c r="G132" t="s">
        <v>12</v>
      </c>
      <c r="H132">
        <v>310</v>
      </c>
      <c r="I132">
        <v>7753835</v>
      </c>
      <c r="J132">
        <v>4</v>
      </c>
      <c r="AN132">
        <v>2004</v>
      </c>
      <c r="AO132">
        <v>2004</v>
      </c>
      <c r="AP132" t="s">
        <v>11</v>
      </c>
      <c r="AQ132" t="s">
        <v>12</v>
      </c>
      <c r="AR132" t="s">
        <v>27</v>
      </c>
      <c r="AS132" t="s">
        <v>28</v>
      </c>
      <c r="AT132">
        <v>350561</v>
      </c>
      <c r="AU132">
        <v>7738742</v>
      </c>
      <c r="AV132">
        <v>4529.8999999999996</v>
      </c>
    </row>
    <row r="133" spans="1:48" x14ac:dyDescent="0.35">
      <c r="A133" s="3" t="str">
        <f t="shared" si="5"/>
        <v>2005Male75-84 years</v>
      </c>
      <c r="B133">
        <v>2005</v>
      </c>
      <c r="C133">
        <v>2005</v>
      </c>
      <c r="D133" t="s">
        <v>27</v>
      </c>
      <c r="E133" t="s">
        <v>28</v>
      </c>
      <c r="F133" t="s">
        <v>13</v>
      </c>
      <c r="G133" t="s">
        <v>14</v>
      </c>
      <c r="H133">
        <v>1884</v>
      </c>
      <c r="I133">
        <v>5320967</v>
      </c>
      <c r="J133">
        <v>35.4</v>
      </c>
      <c r="AN133">
        <v>2004</v>
      </c>
      <c r="AO133">
        <v>2004</v>
      </c>
      <c r="AP133" t="s">
        <v>11</v>
      </c>
      <c r="AQ133" t="s">
        <v>12</v>
      </c>
      <c r="AR133" t="s">
        <v>29</v>
      </c>
      <c r="AS133" t="s">
        <v>30</v>
      </c>
      <c r="AT133">
        <v>445123</v>
      </c>
      <c r="AU133">
        <v>3166584</v>
      </c>
      <c r="AV133">
        <v>14056.9</v>
      </c>
    </row>
    <row r="134" spans="1:48" x14ac:dyDescent="0.35">
      <c r="A134" s="3" t="str">
        <f t="shared" si="5"/>
        <v>2005Female85+ years</v>
      </c>
      <c r="B134">
        <v>2005</v>
      </c>
      <c r="C134">
        <v>2005</v>
      </c>
      <c r="D134" t="s">
        <v>29</v>
      </c>
      <c r="E134" t="s">
        <v>30</v>
      </c>
      <c r="F134" t="s">
        <v>11</v>
      </c>
      <c r="G134" t="s">
        <v>12</v>
      </c>
      <c r="H134">
        <v>138</v>
      </c>
      <c r="I134">
        <v>3249455</v>
      </c>
      <c r="J134">
        <v>4.2</v>
      </c>
      <c r="AN134">
        <v>2004</v>
      </c>
      <c r="AO134">
        <v>2004</v>
      </c>
      <c r="AP134" t="s">
        <v>11</v>
      </c>
      <c r="AQ134" t="s">
        <v>12</v>
      </c>
      <c r="AR134" t="s">
        <v>31</v>
      </c>
      <c r="AS134" t="s">
        <v>32</v>
      </c>
      <c r="AT134">
        <v>72</v>
      </c>
      <c r="AU134" t="s">
        <v>33</v>
      </c>
      <c r="AV134" t="s">
        <v>33</v>
      </c>
    </row>
    <row r="135" spans="1:48" x14ac:dyDescent="0.35">
      <c r="A135" s="3" t="str">
        <f t="shared" si="5"/>
        <v>2005Male85+ years</v>
      </c>
      <c r="B135">
        <v>2005</v>
      </c>
      <c r="C135">
        <v>2005</v>
      </c>
      <c r="D135" t="s">
        <v>29</v>
      </c>
      <c r="E135" t="s">
        <v>30</v>
      </c>
      <c r="F135" t="s">
        <v>13</v>
      </c>
      <c r="G135" t="s">
        <v>14</v>
      </c>
      <c r="H135">
        <v>719</v>
      </c>
      <c r="I135">
        <v>1443844</v>
      </c>
      <c r="J135">
        <v>49.8</v>
      </c>
      <c r="AN135">
        <v>2004</v>
      </c>
      <c r="AO135">
        <v>2004</v>
      </c>
      <c r="AP135" t="s">
        <v>13</v>
      </c>
      <c r="AQ135" t="s">
        <v>14</v>
      </c>
      <c r="AR135" t="s">
        <v>117</v>
      </c>
      <c r="AS135">
        <v>1</v>
      </c>
      <c r="AT135">
        <v>15718</v>
      </c>
      <c r="AU135">
        <v>2052042</v>
      </c>
      <c r="AV135">
        <v>766</v>
      </c>
    </row>
    <row r="136" spans="1:48" x14ac:dyDescent="0.35">
      <c r="A136" s="3" t="str">
        <f t="shared" si="5"/>
        <v>2005FemaleNot Stated</v>
      </c>
      <c r="B136">
        <v>2005</v>
      </c>
      <c r="C136">
        <v>2005</v>
      </c>
      <c r="D136" t="s">
        <v>31</v>
      </c>
      <c r="E136" t="s">
        <v>32</v>
      </c>
      <c r="F136" t="s">
        <v>11</v>
      </c>
      <c r="G136" t="s">
        <v>12</v>
      </c>
      <c r="H136">
        <v>1</v>
      </c>
      <c r="I136" t="s">
        <v>33</v>
      </c>
      <c r="J136" t="s">
        <v>33</v>
      </c>
      <c r="AN136">
        <v>2004</v>
      </c>
      <c r="AO136">
        <v>2004</v>
      </c>
      <c r="AP136" t="s">
        <v>13</v>
      </c>
      <c r="AQ136" t="s">
        <v>14</v>
      </c>
      <c r="AR136" t="s">
        <v>118</v>
      </c>
      <c r="AS136" s="1">
        <v>44200</v>
      </c>
      <c r="AT136">
        <v>2649</v>
      </c>
      <c r="AU136">
        <v>8058452</v>
      </c>
      <c r="AV136">
        <v>32.9</v>
      </c>
    </row>
    <row r="137" spans="1:48" x14ac:dyDescent="0.35">
      <c r="A137" s="3" t="str">
        <f t="shared" si="5"/>
        <v>2005MaleNot Stated</v>
      </c>
      <c r="B137">
        <v>2005</v>
      </c>
      <c r="C137">
        <v>2005</v>
      </c>
      <c r="D137" t="s">
        <v>31</v>
      </c>
      <c r="E137" t="s">
        <v>32</v>
      </c>
      <c r="F137" t="s">
        <v>13</v>
      </c>
      <c r="G137" t="s">
        <v>14</v>
      </c>
      <c r="H137">
        <v>7</v>
      </c>
      <c r="I137" t="s">
        <v>33</v>
      </c>
      <c r="J137" t="s">
        <v>33</v>
      </c>
      <c r="AN137">
        <v>2004</v>
      </c>
      <c r="AO137">
        <v>2004</v>
      </c>
      <c r="AP137" t="s">
        <v>13</v>
      </c>
      <c r="AQ137" t="s">
        <v>14</v>
      </c>
      <c r="AR137" t="s">
        <v>10</v>
      </c>
      <c r="AS137" s="1">
        <v>44330</v>
      </c>
      <c r="AT137">
        <v>3999</v>
      </c>
      <c r="AU137">
        <v>20918980</v>
      </c>
      <c r="AV137">
        <v>19.100000000000001</v>
      </c>
    </row>
    <row r="138" spans="1:48" x14ac:dyDescent="0.35">
      <c r="A138" s="3" t="str">
        <f t="shared" si="5"/>
        <v>2006Female5-14 years</v>
      </c>
      <c r="B138">
        <v>2006</v>
      </c>
      <c r="C138">
        <v>2006</v>
      </c>
      <c r="D138" t="s">
        <v>10</v>
      </c>
      <c r="E138" s="1">
        <v>44330</v>
      </c>
      <c r="F138" t="s">
        <v>11</v>
      </c>
      <c r="G138" t="s">
        <v>12</v>
      </c>
      <c r="H138">
        <v>66</v>
      </c>
      <c r="I138">
        <v>19817117</v>
      </c>
      <c r="J138">
        <v>0.3</v>
      </c>
      <c r="AN138">
        <v>2004</v>
      </c>
      <c r="AO138">
        <v>2004</v>
      </c>
      <c r="AP138" t="s">
        <v>13</v>
      </c>
      <c r="AQ138" t="s">
        <v>14</v>
      </c>
      <c r="AR138" t="s">
        <v>15</v>
      </c>
      <c r="AS138" t="s">
        <v>16</v>
      </c>
      <c r="AT138">
        <v>24587</v>
      </c>
      <c r="AU138">
        <v>21514678</v>
      </c>
      <c r="AV138">
        <v>114.3</v>
      </c>
    </row>
    <row r="139" spans="1:48" x14ac:dyDescent="0.35">
      <c r="A139" s="3" t="str">
        <f t="shared" si="5"/>
        <v>2006Male5-14 years</v>
      </c>
      <c r="B139">
        <v>2006</v>
      </c>
      <c r="C139">
        <v>2006</v>
      </c>
      <c r="D139" t="s">
        <v>10</v>
      </c>
      <c r="E139" s="1">
        <v>44330</v>
      </c>
      <c r="F139" t="s">
        <v>13</v>
      </c>
      <c r="G139" t="s">
        <v>14</v>
      </c>
      <c r="H139">
        <v>153</v>
      </c>
      <c r="I139">
        <v>20760709</v>
      </c>
      <c r="J139">
        <v>0.7</v>
      </c>
      <c r="AN139">
        <v>2004</v>
      </c>
      <c r="AO139">
        <v>2004</v>
      </c>
      <c r="AP139" t="s">
        <v>13</v>
      </c>
      <c r="AQ139" t="s">
        <v>14</v>
      </c>
      <c r="AR139" t="s">
        <v>17</v>
      </c>
      <c r="AS139" t="s">
        <v>18</v>
      </c>
      <c r="AT139">
        <v>28359</v>
      </c>
      <c r="AU139">
        <v>19746331</v>
      </c>
      <c r="AV139">
        <v>143.6</v>
      </c>
    </row>
    <row r="140" spans="1:48" x14ac:dyDescent="0.35">
      <c r="A140" s="3" t="str">
        <f t="shared" si="5"/>
        <v>2006Female15-24 years</v>
      </c>
      <c r="B140">
        <v>2006</v>
      </c>
      <c r="C140">
        <v>2006</v>
      </c>
      <c r="D140" t="s">
        <v>15</v>
      </c>
      <c r="E140" t="s">
        <v>16</v>
      </c>
      <c r="F140" t="s">
        <v>11</v>
      </c>
      <c r="G140" t="s">
        <v>12</v>
      </c>
      <c r="H140">
        <v>659</v>
      </c>
      <c r="I140">
        <v>20836077</v>
      </c>
      <c r="J140">
        <v>3.2</v>
      </c>
      <c r="AN140">
        <v>2004</v>
      </c>
      <c r="AO140">
        <v>2004</v>
      </c>
      <c r="AP140" t="s">
        <v>13</v>
      </c>
      <c r="AQ140" t="s">
        <v>14</v>
      </c>
      <c r="AR140" t="s">
        <v>19</v>
      </c>
      <c r="AS140" t="s">
        <v>20</v>
      </c>
      <c r="AT140">
        <v>53677</v>
      </c>
      <c r="AU140">
        <v>21784541</v>
      </c>
      <c r="AV140">
        <v>246.4</v>
      </c>
    </row>
    <row r="141" spans="1:48" x14ac:dyDescent="0.35">
      <c r="A141" s="3" t="str">
        <f t="shared" si="5"/>
        <v>2006Male15-24 years</v>
      </c>
      <c r="B141">
        <v>2006</v>
      </c>
      <c r="C141">
        <v>2006</v>
      </c>
      <c r="D141" t="s">
        <v>15</v>
      </c>
      <c r="E141" t="s">
        <v>16</v>
      </c>
      <c r="F141" t="s">
        <v>13</v>
      </c>
      <c r="G141" t="s">
        <v>14</v>
      </c>
      <c r="H141">
        <v>3513</v>
      </c>
      <c r="I141">
        <v>22007767</v>
      </c>
      <c r="J141">
        <v>16</v>
      </c>
      <c r="AN141">
        <v>2004</v>
      </c>
      <c r="AO141">
        <v>2004</v>
      </c>
      <c r="AP141" t="s">
        <v>13</v>
      </c>
      <c r="AQ141" t="s">
        <v>14</v>
      </c>
      <c r="AR141" t="s">
        <v>21</v>
      </c>
      <c r="AS141" t="s">
        <v>22</v>
      </c>
      <c r="AT141">
        <v>111163</v>
      </c>
      <c r="AU141">
        <v>20445801</v>
      </c>
      <c r="AV141">
        <v>543.70000000000005</v>
      </c>
    </row>
    <row r="142" spans="1:48" x14ac:dyDescent="0.35">
      <c r="A142" s="3" t="str">
        <f t="shared" si="5"/>
        <v>2006Female25-34 years</v>
      </c>
      <c r="B142">
        <v>2006</v>
      </c>
      <c r="C142">
        <v>2006</v>
      </c>
      <c r="D142" t="s">
        <v>17</v>
      </c>
      <c r="E142" t="s">
        <v>18</v>
      </c>
      <c r="F142" t="s">
        <v>11</v>
      </c>
      <c r="G142" t="s">
        <v>12</v>
      </c>
      <c r="H142">
        <v>927</v>
      </c>
      <c r="I142">
        <v>19626340</v>
      </c>
      <c r="J142">
        <v>4.7</v>
      </c>
      <c r="AN142">
        <v>2004</v>
      </c>
      <c r="AO142">
        <v>2004</v>
      </c>
      <c r="AP142" t="s">
        <v>13</v>
      </c>
      <c r="AQ142" t="s">
        <v>14</v>
      </c>
      <c r="AR142" t="s">
        <v>23</v>
      </c>
      <c r="AS142" t="s">
        <v>24</v>
      </c>
      <c r="AT142">
        <v>158032</v>
      </c>
      <c r="AU142">
        <v>14119557</v>
      </c>
      <c r="AV142">
        <v>1119.2</v>
      </c>
    </row>
    <row r="143" spans="1:48" x14ac:dyDescent="0.35">
      <c r="A143" s="3" t="str">
        <f t="shared" si="5"/>
        <v>2006Male25-34 years</v>
      </c>
      <c r="B143">
        <v>2006</v>
      </c>
      <c r="C143">
        <v>2006</v>
      </c>
      <c r="D143" t="s">
        <v>17</v>
      </c>
      <c r="E143" t="s">
        <v>18</v>
      </c>
      <c r="F143" t="s">
        <v>13</v>
      </c>
      <c r="G143" t="s">
        <v>14</v>
      </c>
      <c r="H143">
        <v>4039</v>
      </c>
      <c r="I143">
        <v>19768839</v>
      </c>
      <c r="J143">
        <v>20.399999999999999</v>
      </c>
      <c r="AN143">
        <v>2004</v>
      </c>
      <c r="AO143">
        <v>2004</v>
      </c>
      <c r="AP143" t="s">
        <v>13</v>
      </c>
      <c r="AQ143" t="s">
        <v>14</v>
      </c>
      <c r="AR143" t="s">
        <v>25</v>
      </c>
      <c r="AS143" t="s">
        <v>26</v>
      </c>
      <c r="AT143">
        <v>222891</v>
      </c>
      <c r="AU143">
        <v>8557170</v>
      </c>
      <c r="AV143">
        <v>2604.6999999999998</v>
      </c>
    </row>
    <row r="144" spans="1:48" x14ac:dyDescent="0.35">
      <c r="A144" s="3" t="str">
        <f t="shared" si="5"/>
        <v>2006Female35-44 years</v>
      </c>
      <c r="B144">
        <v>2006</v>
      </c>
      <c r="C144">
        <v>2006</v>
      </c>
      <c r="D144" t="s">
        <v>19</v>
      </c>
      <c r="E144" t="s">
        <v>20</v>
      </c>
      <c r="F144" t="s">
        <v>11</v>
      </c>
      <c r="G144" t="s">
        <v>12</v>
      </c>
      <c r="H144">
        <v>1520</v>
      </c>
      <c r="I144">
        <v>21727611</v>
      </c>
      <c r="J144">
        <v>7</v>
      </c>
      <c r="AN144">
        <v>2004</v>
      </c>
      <c r="AO144">
        <v>2004</v>
      </c>
      <c r="AP144" t="s">
        <v>13</v>
      </c>
      <c r="AQ144" t="s">
        <v>14</v>
      </c>
      <c r="AR144" t="s">
        <v>27</v>
      </c>
      <c r="AS144" t="s">
        <v>28</v>
      </c>
      <c r="AT144">
        <v>333669</v>
      </c>
      <c r="AU144">
        <v>5251161</v>
      </c>
      <c r="AV144">
        <v>6354.2</v>
      </c>
    </row>
    <row r="145" spans="1:48" x14ac:dyDescent="0.35">
      <c r="A145" s="3" t="str">
        <f t="shared" si="5"/>
        <v>2006Male35-44 years</v>
      </c>
      <c r="B145">
        <v>2006</v>
      </c>
      <c r="C145">
        <v>2006</v>
      </c>
      <c r="D145" t="s">
        <v>19</v>
      </c>
      <c r="E145" t="s">
        <v>20</v>
      </c>
      <c r="F145" t="s">
        <v>13</v>
      </c>
      <c r="G145" t="s">
        <v>14</v>
      </c>
      <c r="H145">
        <v>5055</v>
      </c>
      <c r="I145">
        <v>21516190</v>
      </c>
      <c r="J145">
        <v>23.5</v>
      </c>
      <c r="AN145">
        <v>2004</v>
      </c>
      <c r="AO145">
        <v>2004</v>
      </c>
      <c r="AP145" t="s">
        <v>13</v>
      </c>
      <c r="AQ145" t="s">
        <v>14</v>
      </c>
      <c r="AR145" t="s">
        <v>29</v>
      </c>
      <c r="AS145" t="s">
        <v>30</v>
      </c>
      <c r="AT145">
        <v>226650</v>
      </c>
      <c r="AU145">
        <v>1379299</v>
      </c>
      <c r="AV145">
        <v>16432.3</v>
      </c>
    </row>
    <row r="146" spans="1:48" x14ac:dyDescent="0.35">
      <c r="A146" s="3" t="str">
        <f t="shared" si="5"/>
        <v>2006Female45-54 years</v>
      </c>
      <c r="B146">
        <v>2006</v>
      </c>
      <c r="C146">
        <v>2006</v>
      </c>
      <c r="D146" t="s">
        <v>21</v>
      </c>
      <c r="E146" t="s">
        <v>22</v>
      </c>
      <c r="F146" t="s">
        <v>11</v>
      </c>
      <c r="G146" t="s">
        <v>12</v>
      </c>
      <c r="H146">
        <v>1846</v>
      </c>
      <c r="I146">
        <v>22011575</v>
      </c>
      <c r="J146">
        <v>8.4</v>
      </c>
      <c r="AN146">
        <v>2004</v>
      </c>
      <c r="AO146">
        <v>2004</v>
      </c>
      <c r="AP146" t="s">
        <v>13</v>
      </c>
      <c r="AQ146" t="s">
        <v>14</v>
      </c>
      <c r="AR146" t="s">
        <v>31</v>
      </c>
      <c r="AS146" t="s">
        <v>32</v>
      </c>
      <c r="AT146">
        <v>274</v>
      </c>
      <c r="AU146" t="s">
        <v>33</v>
      </c>
      <c r="AV146" t="s">
        <v>33</v>
      </c>
    </row>
    <row r="147" spans="1:48" x14ac:dyDescent="0.35">
      <c r="A147" s="3" t="str">
        <f t="shared" si="5"/>
        <v>2006Male45-54 years</v>
      </c>
      <c r="B147">
        <v>2006</v>
      </c>
      <c r="C147">
        <v>2006</v>
      </c>
      <c r="D147" t="s">
        <v>21</v>
      </c>
      <c r="E147" t="s">
        <v>22</v>
      </c>
      <c r="F147" t="s">
        <v>13</v>
      </c>
      <c r="G147" t="s">
        <v>14</v>
      </c>
      <c r="H147">
        <v>5558</v>
      </c>
      <c r="I147">
        <v>21274584</v>
      </c>
      <c r="J147">
        <v>26.1</v>
      </c>
      <c r="AN147">
        <v>2005</v>
      </c>
      <c r="AO147">
        <v>2005</v>
      </c>
      <c r="AP147" t="s">
        <v>11</v>
      </c>
      <c r="AQ147" t="s">
        <v>12</v>
      </c>
      <c r="AR147" t="s">
        <v>117</v>
      </c>
      <c r="AS147">
        <v>1</v>
      </c>
      <c r="AT147">
        <v>12422</v>
      </c>
      <c r="AU147">
        <v>1956682</v>
      </c>
      <c r="AV147">
        <v>634.9</v>
      </c>
    </row>
    <row r="148" spans="1:48" x14ac:dyDescent="0.35">
      <c r="A148" s="3" t="str">
        <f t="shared" si="5"/>
        <v>2006Female55-64 years</v>
      </c>
      <c r="B148">
        <v>2006</v>
      </c>
      <c r="C148">
        <v>2006</v>
      </c>
      <c r="D148" t="s">
        <v>23</v>
      </c>
      <c r="E148" t="s">
        <v>24</v>
      </c>
      <c r="F148" t="s">
        <v>11</v>
      </c>
      <c r="G148" t="s">
        <v>12</v>
      </c>
      <c r="H148">
        <v>1116</v>
      </c>
      <c r="I148">
        <v>16532054</v>
      </c>
      <c r="J148">
        <v>6.8</v>
      </c>
      <c r="AN148">
        <v>2005</v>
      </c>
      <c r="AO148">
        <v>2005</v>
      </c>
      <c r="AP148" t="s">
        <v>11</v>
      </c>
      <c r="AQ148" t="s">
        <v>12</v>
      </c>
      <c r="AR148" t="s">
        <v>118</v>
      </c>
      <c r="AS148" s="1">
        <v>44200</v>
      </c>
      <c r="AT148">
        <v>1991</v>
      </c>
      <c r="AU148">
        <v>7785123</v>
      </c>
      <c r="AV148">
        <v>25.6</v>
      </c>
    </row>
    <row r="149" spans="1:48" x14ac:dyDescent="0.35">
      <c r="A149" s="3" t="str">
        <f t="shared" si="5"/>
        <v>2006Male55-64 years</v>
      </c>
      <c r="B149">
        <v>2006</v>
      </c>
      <c r="C149">
        <v>2006</v>
      </c>
      <c r="D149" t="s">
        <v>23</v>
      </c>
      <c r="E149" t="s">
        <v>24</v>
      </c>
      <c r="F149" t="s">
        <v>13</v>
      </c>
      <c r="G149" t="s">
        <v>14</v>
      </c>
      <c r="H149">
        <v>3453</v>
      </c>
      <c r="I149">
        <v>15398059</v>
      </c>
      <c r="J149">
        <v>22.4</v>
      </c>
      <c r="AN149">
        <v>2005</v>
      </c>
      <c r="AO149">
        <v>2005</v>
      </c>
      <c r="AP149" t="s">
        <v>11</v>
      </c>
      <c r="AQ149" t="s">
        <v>12</v>
      </c>
      <c r="AR149" t="s">
        <v>10</v>
      </c>
      <c r="AS149" s="1">
        <v>44330</v>
      </c>
      <c r="AT149">
        <v>2749</v>
      </c>
      <c r="AU149">
        <v>19822282</v>
      </c>
      <c r="AV149">
        <v>13.9</v>
      </c>
    </row>
    <row r="150" spans="1:48" x14ac:dyDescent="0.35">
      <c r="A150" s="3" t="str">
        <f t="shared" si="5"/>
        <v>2006Female65-74 years</v>
      </c>
      <c r="B150">
        <v>2006</v>
      </c>
      <c r="C150">
        <v>2006</v>
      </c>
      <c r="D150" t="s">
        <v>25</v>
      </c>
      <c r="E150" t="s">
        <v>26</v>
      </c>
      <c r="F150" t="s">
        <v>11</v>
      </c>
      <c r="G150" t="s">
        <v>12</v>
      </c>
      <c r="H150">
        <v>414</v>
      </c>
      <c r="I150">
        <v>10350638</v>
      </c>
      <c r="J150">
        <v>4</v>
      </c>
      <c r="AN150">
        <v>2005</v>
      </c>
      <c r="AO150">
        <v>2005</v>
      </c>
      <c r="AP150" t="s">
        <v>11</v>
      </c>
      <c r="AQ150" t="s">
        <v>12</v>
      </c>
      <c r="AR150" t="s">
        <v>15</v>
      </c>
      <c r="AS150" t="s">
        <v>16</v>
      </c>
      <c r="AT150">
        <v>8725</v>
      </c>
      <c r="AU150">
        <v>20657595</v>
      </c>
      <c r="AV150">
        <v>42.2</v>
      </c>
    </row>
    <row r="151" spans="1:48" x14ac:dyDescent="0.35">
      <c r="A151" s="3" t="str">
        <f t="shared" si="5"/>
        <v>2006Male65-74 years</v>
      </c>
      <c r="B151">
        <v>2006</v>
      </c>
      <c r="C151">
        <v>2006</v>
      </c>
      <c r="D151" t="s">
        <v>25</v>
      </c>
      <c r="E151" t="s">
        <v>26</v>
      </c>
      <c r="F151" t="s">
        <v>13</v>
      </c>
      <c r="G151" t="s">
        <v>14</v>
      </c>
      <c r="H151">
        <v>1961</v>
      </c>
      <c r="I151">
        <v>8852389</v>
      </c>
      <c r="J151">
        <v>22.2</v>
      </c>
      <c r="AN151">
        <v>2005</v>
      </c>
      <c r="AO151">
        <v>2005</v>
      </c>
      <c r="AP151" t="s">
        <v>11</v>
      </c>
      <c r="AQ151" t="s">
        <v>12</v>
      </c>
      <c r="AR151" t="s">
        <v>17</v>
      </c>
      <c r="AS151" t="s">
        <v>18</v>
      </c>
      <c r="AT151">
        <v>12642</v>
      </c>
      <c r="AU151">
        <v>19547698</v>
      </c>
      <c r="AV151">
        <v>64.7</v>
      </c>
    </row>
    <row r="152" spans="1:48" x14ac:dyDescent="0.35">
      <c r="A152" s="3" t="str">
        <f t="shared" si="5"/>
        <v>2006Female75-84 years</v>
      </c>
      <c r="B152">
        <v>2006</v>
      </c>
      <c r="C152">
        <v>2006</v>
      </c>
      <c r="D152" t="s">
        <v>27</v>
      </c>
      <c r="E152" t="s">
        <v>28</v>
      </c>
      <c r="F152" t="s">
        <v>11</v>
      </c>
      <c r="G152" t="s">
        <v>12</v>
      </c>
      <c r="H152">
        <v>309</v>
      </c>
      <c r="I152">
        <v>7732685</v>
      </c>
      <c r="J152">
        <v>4</v>
      </c>
      <c r="AN152">
        <v>2005</v>
      </c>
      <c r="AO152">
        <v>2005</v>
      </c>
      <c r="AP152" t="s">
        <v>11</v>
      </c>
      <c r="AQ152" t="s">
        <v>12</v>
      </c>
      <c r="AR152" t="s">
        <v>19</v>
      </c>
      <c r="AS152" t="s">
        <v>20</v>
      </c>
      <c r="AT152">
        <v>31476</v>
      </c>
      <c r="AU152">
        <v>21865343</v>
      </c>
      <c r="AV152">
        <v>144</v>
      </c>
    </row>
    <row r="153" spans="1:48" x14ac:dyDescent="0.35">
      <c r="A153" s="3" t="str">
        <f t="shared" si="5"/>
        <v>2006Male75-84 years</v>
      </c>
      <c r="B153">
        <v>2006</v>
      </c>
      <c r="C153">
        <v>2006</v>
      </c>
      <c r="D153" t="s">
        <v>27</v>
      </c>
      <c r="E153" t="s">
        <v>28</v>
      </c>
      <c r="F153" t="s">
        <v>13</v>
      </c>
      <c r="G153" t="s">
        <v>14</v>
      </c>
      <c r="H153">
        <v>1765</v>
      </c>
      <c r="I153">
        <v>5362466</v>
      </c>
      <c r="J153">
        <v>32.9</v>
      </c>
      <c r="AN153">
        <v>2005</v>
      </c>
      <c r="AO153">
        <v>2005</v>
      </c>
      <c r="AP153" t="s">
        <v>11</v>
      </c>
      <c r="AQ153" t="s">
        <v>12</v>
      </c>
      <c r="AR153" t="s">
        <v>21</v>
      </c>
      <c r="AS153" t="s">
        <v>22</v>
      </c>
      <c r="AT153">
        <v>69058</v>
      </c>
      <c r="AU153">
        <v>21614529</v>
      </c>
      <c r="AV153">
        <v>319.5</v>
      </c>
    </row>
    <row r="154" spans="1:48" x14ac:dyDescent="0.35">
      <c r="A154" s="3" t="str">
        <f t="shared" si="5"/>
        <v>2006Female85+ years</v>
      </c>
      <c r="B154">
        <v>2006</v>
      </c>
      <c r="C154">
        <v>2006</v>
      </c>
      <c r="D154" t="s">
        <v>29</v>
      </c>
      <c r="E154" t="s">
        <v>30</v>
      </c>
      <c r="F154" t="s">
        <v>11</v>
      </c>
      <c r="G154" t="s">
        <v>12</v>
      </c>
      <c r="H154">
        <v>110</v>
      </c>
      <c r="I154">
        <v>3347539</v>
      </c>
      <c r="J154">
        <v>3.3</v>
      </c>
      <c r="AN154">
        <v>2005</v>
      </c>
      <c r="AO154">
        <v>2005</v>
      </c>
      <c r="AP154" t="s">
        <v>11</v>
      </c>
      <c r="AQ154" t="s">
        <v>12</v>
      </c>
      <c r="AR154" t="s">
        <v>23</v>
      </c>
      <c r="AS154" t="s">
        <v>24</v>
      </c>
      <c r="AT154">
        <v>109872</v>
      </c>
      <c r="AU154">
        <v>15868410</v>
      </c>
      <c r="AV154">
        <v>692.4</v>
      </c>
    </row>
    <row r="155" spans="1:48" x14ac:dyDescent="0.35">
      <c r="A155" s="3" t="str">
        <f t="shared" si="5"/>
        <v>2006Male85+ years</v>
      </c>
      <c r="B155">
        <v>2006</v>
      </c>
      <c r="C155">
        <v>2006</v>
      </c>
      <c r="D155" t="s">
        <v>29</v>
      </c>
      <c r="E155" t="s">
        <v>30</v>
      </c>
      <c r="F155" t="s">
        <v>13</v>
      </c>
      <c r="G155" t="s">
        <v>14</v>
      </c>
      <c r="H155">
        <v>728</v>
      </c>
      <c r="I155">
        <v>1518390</v>
      </c>
      <c r="J155">
        <v>47.9</v>
      </c>
      <c r="AN155">
        <v>2005</v>
      </c>
      <c r="AO155">
        <v>2005</v>
      </c>
      <c r="AP155" t="s">
        <v>11</v>
      </c>
      <c r="AQ155" t="s">
        <v>12</v>
      </c>
      <c r="AR155" t="s">
        <v>25</v>
      </c>
      <c r="AS155" t="s">
        <v>26</v>
      </c>
      <c r="AT155">
        <v>175548</v>
      </c>
      <c r="AU155">
        <v>10198569</v>
      </c>
      <c r="AV155">
        <v>1721.3</v>
      </c>
    </row>
    <row r="156" spans="1:48" x14ac:dyDescent="0.35">
      <c r="A156" s="3" t="str">
        <f t="shared" si="5"/>
        <v>2006MaleNot Stated</v>
      </c>
      <c r="B156">
        <v>2006</v>
      </c>
      <c r="C156">
        <v>2006</v>
      </c>
      <c r="D156" t="s">
        <v>31</v>
      </c>
      <c r="E156" t="s">
        <v>32</v>
      </c>
      <c r="F156" t="s">
        <v>13</v>
      </c>
      <c r="G156" t="s">
        <v>14</v>
      </c>
      <c r="H156">
        <v>8</v>
      </c>
      <c r="I156" t="s">
        <v>33</v>
      </c>
      <c r="J156" t="s">
        <v>33</v>
      </c>
      <c r="AN156">
        <v>2005</v>
      </c>
      <c r="AO156">
        <v>2005</v>
      </c>
      <c r="AP156" t="s">
        <v>11</v>
      </c>
      <c r="AQ156" t="s">
        <v>12</v>
      </c>
      <c r="AR156" t="s">
        <v>27</v>
      </c>
      <c r="AS156" t="s">
        <v>28</v>
      </c>
      <c r="AT156">
        <v>351430</v>
      </c>
      <c r="AU156">
        <v>7753835</v>
      </c>
      <c r="AV156">
        <v>4532.3</v>
      </c>
    </row>
    <row r="157" spans="1:48" x14ac:dyDescent="0.35">
      <c r="A157" s="3" t="str">
        <f t="shared" si="5"/>
        <v>2007Female5-14 years</v>
      </c>
      <c r="B157">
        <v>2007</v>
      </c>
      <c r="C157">
        <v>2007</v>
      </c>
      <c r="D157" t="s">
        <v>10</v>
      </c>
      <c r="E157" s="1">
        <v>44330</v>
      </c>
      <c r="F157" t="s">
        <v>11</v>
      </c>
      <c r="G157" t="s">
        <v>12</v>
      </c>
      <c r="H157">
        <v>53</v>
      </c>
      <c r="I157">
        <v>19810765</v>
      </c>
      <c r="J157">
        <v>0.3</v>
      </c>
      <c r="AN157">
        <v>2005</v>
      </c>
      <c r="AO157">
        <v>2005</v>
      </c>
      <c r="AP157" t="s">
        <v>11</v>
      </c>
      <c r="AQ157" t="s">
        <v>12</v>
      </c>
      <c r="AR157" t="s">
        <v>29</v>
      </c>
      <c r="AS157" t="s">
        <v>30</v>
      </c>
      <c r="AT157">
        <v>464373</v>
      </c>
      <c r="AU157">
        <v>3249455</v>
      </c>
      <c r="AV157">
        <v>14290.8</v>
      </c>
    </row>
    <row r="158" spans="1:48" x14ac:dyDescent="0.35">
      <c r="A158" s="3" t="str">
        <f t="shared" si="5"/>
        <v>2007Male5-14 years</v>
      </c>
      <c r="B158">
        <v>2007</v>
      </c>
      <c r="C158">
        <v>2007</v>
      </c>
      <c r="D158" t="s">
        <v>10</v>
      </c>
      <c r="E158" s="1">
        <v>44330</v>
      </c>
      <c r="F158" t="s">
        <v>13</v>
      </c>
      <c r="G158" t="s">
        <v>14</v>
      </c>
      <c r="H158">
        <v>130</v>
      </c>
      <c r="I158">
        <v>20744888</v>
      </c>
      <c r="J158">
        <v>0.6</v>
      </c>
      <c r="AN158">
        <v>2005</v>
      </c>
      <c r="AO158">
        <v>2005</v>
      </c>
      <c r="AP158" t="s">
        <v>11</v>
      </c>
      <c r="AQ158" t="s">
        <v>12</v>
      </c>
      <c r="AR158" t="s">
        <v>31</v>
      </c>
      <c r="AS158" t="s">
        <v>32</v>
      </c>
      <c r="AT158">
        <v>56</v>
      </c>
      <c r="AU158" t="s">
        <v>33</v>
      </c>
      <c r="AV158" t="s">
        <v>33</v>
      </c>
    </row>
    <row r="159" spans="1:48" x14ac:dyDescent="0.35">
      <c r="A159" s="3" t="str">
        <f t="shared" si="5"/>
        <v>2007Female15-24 years</v>
      </c>
      <c r="B159">
        <v>2007</v>
      </c>
      <c r="C159">
        <v>2007</v>
      </c>
      <c r="D159" t="s">
        <v>15</v>
      </c>
      <c r="E159" t="s">
        <v>16</v>
      </c>
      <c r="F159" t="s">
        <v>11</v>
      </c>
      <c r="G159" t="s">
        <v>12</v>
      </c>
      <c r="H159">
        <v>659</v>
      </c>
      <c r="I159">
        <v>21001489</v>
      </c>
      <c r="J159">
        <v>3.1</v>
      </c>
      <c r="AN159">
        <v>2005</v>
      </c>
      <c r="AO159">
        <v>2005</v>
      </c>
      <c r="AP159" t="s">
        <v>13</v>
      </c>
      <c r="AQ159" t="s">
        <v>14</v>
      </c>
      <c r="AR159" t="s">
        <v>117</v>
      </c>
      <c r="AS159">
        <v>1</v>
      </c>
      <c r="AT159">
        <v>16018</v>
      </c>
      <c r="AU159">
        <v>2047711</v>
      </c>
      <c r="AV159">
        <v>782.2</v>
      </c>
    </row>
    <row r="160" spans="1:48" x14ac:dyDescent="0.35">
      <c r="A160" s="3" t="str">
        <f t="shared" si="5"/>
        <v>2007Male15-24 years</v>
      </c>
      <c r="B160">
        <v>2007</v>
      </c>
      <c r="C160">
        <v>2007</v>
      </c>
      <c r="D160" t="s">
        <v>15</v>
      </c>
      <c r="E160" t="s">
        <v>16</v>
      </c>
      <c r="F160" t="s">
        <v>13</v>
      </c>
      <c r="G160" t="s">
        <v>14</v>
      </c>
      <c r="H160">
        <v>3471</v>
      </c>
      <c r="I160">
        <v>22144326</v>
      </c>
      <c r="J160">
        <v>15.7</v>
      </c>
      <c r="AN160">
        <v>2005</v>
      </c>
      <c r="AO160">
        <v>2005</v>
      </c>
      <c r="AP160" t="s">
        <v>13</v>
      </c>
      <c r="AQ160" t="s">
        <v>14</v>
      </c>
      <c r="AR160" t="s">
        <v>118</v>
      </c>
      <c r="AS160" s="1">
        <v>44200</v>
      </c>
      <c r="AT160">
        <v>2765</v>
      </c>
      <c r="AU160">
        <v>8127884</v>
      </c>
      <c r="AV160">
        <v>34</v>
      </c>
    </row>
    <row r="161" spans="1:48" x14ac:dyDescent="0.35">
      <c r="A161" s="3" t="str">
        <f t="shared" si="5"/>
        <v>2007Female25-34 years</v>
      </c>
      <c r="B161">
        <v>2007</v>
      </c>
      <c r="C161">
        <v>2007</v>
      </c>
      <c r="D161" t="s">
        <v>17</v>
      </c>
      <c r="E161" t="s">
        <v>18</v>
      </c>
      <c r="F161" t="s">
        <v>11</v>
      </c>
      <c r="G161" t="s">
        <v>12</v>
      </c>
      <c r="H161">
        <v>994</v>
      </c>
      <c r="I161">
        <v>19788593</v>
      </c>
      <c r="J161">
        <v>5</v>
      </c>
      <c r="AN161">
        <v>2005</v>
      </c>
      <c r="AO161">
        <v>2005</v>
      </c>
      <c r="AP161" t="s">
        <v>13</v>
      </c>
      <c r="AQ161" t="s">
        <v>14</v>
      </c>
      <c r="AR161" t="s">
        <v>10</v>
      </c>
      <c r="AS161" s="1">
        <v>44330</v>
      </c>
      <c r="AT161">
        <v>3853</v>
      </c>
      <c r="AU161">
        <v>20779364</v>
      </c>
      <c r="AV161">
        <v>18.5</v>
      </c>
    </row>
    <row r="162" spans="1:48" x14ac:dyDescent="0.35">
      <c r="A162" s="3" t="str">
        <f t="shared" si="5"/>
        <v>2007Male25-34 years</v>
      </c>
      <c r="B162">
        <v>2007</v>
      </c>
      <c r="C162">
        <v>2007</v>
      </c>
      <c r="D162" t="s">
        <v>17</v>
      </c>
      <c r="E162" t="s">
        <v>18</v>
      </c>
      <c r="F162" t="s">
        <v>13</v>
      </c>
      <c r="G162" t="s">
        <v>14</v>
      </c>
      <c r="H162">
        <v>4275</v>
      </c>
      <c r="I162">
        <v>19924870</v>
      </c>
      <c r="J162">
        <v>21.5</v>
      </c>
      <c r="AN162">
        <v>2005</v>
      </c>
      <c r="AO162">
        <v>2005</v>
      </c>
      <c r="AP162" t="s">
        <v>13</v>
      </c>
      <c r="AQ162" t="s">
        <v>14</v>
      </c>
      <c r="AR162" t="s">
        <v>15</v>
      </c>
      <c r="AS162" t="s">
        <v>16</v>
      </c>
      <c r="AT162">
        <v>25509</v>
      </c>
      <c r="AU162">
        <v>21788574</v>
      </c>
      <c r="AV162">
        <v>117.1</v>
      </c>
    </row>
    <row r="163" spans="1:48" x14ac:dyDescent="0.35">
      <c r="A163" s="3" t="str">
        <f t="shared" si="5"/>
        <v>2007Female35-44 years</v>
      </c>
      <c r="B163">
        <v>2007</v>
      </c>
      <c r="C163">
        <v>2007</v>
      </c>
      <c r="D163" t="s">
        <v>19</v>
      </c>
      <c r="E163" t="s">
        <v>20</v>
      </c>
      <c r="F163" t="s">
        <v>11</v>
      </c>
      <c r="G163" t="s">
        <v>12</v>
      </c>
      <c r="H163">
        <v>1568</v>
      </c>
      <c r="I163">
        <v>21502002</v>
      </c>
      <c r="J163">
        <v>7.3</v>
      </c>
      <c r="AN163">
        <v>2005</v>
      </c>
      <c r="AO163">
        <v>2005</v>
      </c>
      <c r="AP163" t="s">
        <v>13</v>
      </c>
      <c r="AQ163" t="s">
        <v>14</v>
      </c>
      <c r="AR163" t="s">
        <v>17</v>
      </c>
      <c r="AS163" t="s">
        <v>18</v>
      </c>
      <c r="AT163">
        <v>29283</v>
      </c>
      <c r="AU163">
        <v>19710949</v>
      </c>
      <c r="AV163">
        <v>148.6</v>
      </c>
    </row>
    <row r="164" spans="1:48" x14ac:dyDescent="0.35">
      <c r="A164" s="3" t="str">
        <f t="shared" si="5"/>
        <v>2007Male35-44 years</v>
      </c>
      <c r="B164">
        <v>2007</v>
      </c>
      <c r="C164">
        <v>2007</v>
      </c>
      <c r="D164" t="s">
        <v>19</v>
      </c>
      <c r="E164" t="s">
        <v>20</v>
      </c>
      <c r="F164" t="s">
        <v>13</v>
      </c>
      <c r="G164" t="s">
        <v>14</v>
      </c>
      <c r="H164">
        <v>5144</v>
      </c>
      <c r="I164">
        <v>21294228</v>
      </c>
      <c r="J164">
        <v>24.2</v>
      </c>
      <c r="AN164">
        <v>2005</v>
      </c>
      <c r="AO164">
        <v>2005</v>
      </c>
      <c r="AP164" t="s">
        <v>13</v>
      </c>
      <c r="AQ164" t="s">
        <v>14</v>
      </c>
      <c r="AR164" t="s">
        <v>19</v>
      </c>
      <c r="AS164" t="s">
        <v>20</v>
      </c>
      <c r="AT164">
        <v>53309</v>
      </c>
      <c r="AU164">
        <v>21640195</v>
      </c>
      <c r="AV164">
        <v>246.3</v>
      </c>
    </row>
    <row r="165" spans="1:48" x14ac:dyDescent="0.35">
      <c r="A165" s="3" t="str">
        <f t="shared" si="5"/>
        <v>2007Female45-54 years</v>
      </c>
      <c r="B165">
        <v>2007</v>
      </c>
      <c r="C165">
        <v>2007</v>
      </c>
      <c r="D165" t="s">
        <v>21</v>
      </c>
      <c r="E165" t="s">
        <v>22</v>
      </c>
      <c r="F165" t="s">
        <v>11</v>
      </c>
      <c r="G165" t="s">
        <v>12</v>
      </c>
      <c r="H165">
        <v>1945</v>
      </c>
      <c r="I165">
        <v>22337962</v>
      </c>
      <c r="J165">
        <v>8.6999999999999993</v>
      </c>
      <c r="AN165">
        <v>2005</v>
      </c>
      <c r="AO165">
        <v>2005</v>
      </c>
      <c r="AP165" t="s">
        <v>13</v>
      </c>
      <c r="AQ165" t="s">
        <v>14</v>
      </c>
      <c r="AR165" t="s">
        <v>21</v>
      </c>
      <c r="AS165" t="s">
        <v>22</v>
      </c>
      <c r="AT165">
        <v>114472</v>
      </c>
      <c r="AU165">
        <v>20881375</v>
      </c>
      <c r="AV165">
        <v>548.20000000000005</v>
      </c>
    </row>
    <row r="166" spans="1:48" x14ac:dyDescent="0.35">
      <c r="A166" s="3" t="str">
        <f t="shared" si="5"/>
        <v>2007Male45-54 years</v>
      </c>
      <c r="B166">
        <v>2007</v>
      </c>
      <c r="C166">
        <v>2007</v>
      </c>
      <c r="D166" t="s">
        <v>21</v>
      </c>
      <c r="E166" t="s">
        <v>22</v>
      </c>
      <c r="F166" t="s">
        <v>13</v>
      </c>
      <c r="G166" t="s">
        <v>14</v>
      </c>
      <c r="H166">
        <v>5815</v>
      </c>
      <c r="I166">
        <v>21601977</v>
      </c>
      <c r="J166">
        <v>26.9</v>
      </c>
      <c r="AN166">
        <v>2005</v>
      </c>
      <c r="AO166">
        <v>2005</v>
      </c>
      <c r="AP166" t="s">
        <v>13</v>
      </c>
      <c r="AQ166" t="s">
        <v>14</v>
      </c>
      <c r="AR166" t="s">
        <v>23</v>
      </c>
      <c r="AS166" t="s">
        <v>24</v>
      </c>
      <c r="AT166">
        <v>165429</v>
      </c>
      <c r="AU166">
        <v>14773087</v>
      </c>
      <c r="AV166">
        <v>1119.8</v>
      </c>
    </row>
    <row r="167" spans="1:48" x14ac:dyDescent="0.35">
      <c r="A167" s="3" t="str">
        <f t="shared" si="5"/>
        <v>2007Female55-64 years</v>
      </c>
      <c r="B167">
        <v>2007</v>
      </c>
      <c r="C167">
        <v>2007</v>
      </c>
      <c r="D167" t="s">
        <v>23</v>
      </c>
      <c r="E167" t="s">
        <v>24</v>
      </c>
      <c r="F167" t="s">
        <v>11</v>
      </c>
      <c r="G167" t="s">
        <v>12</v>
      </c>
      <c r="H167">
        <v>1239</v>
      </c>
      <c r="I167">
        <v>17148671</v>
      </c>
      <c r="J167">
        <v>7.2</v>
      </c>
      <c r="AN167">
        <v>2005</v>
      </c>
      <c r="AO167">
        <v>2005</v>
      </c>
      <c r="AP167" t="s">
        <v>13</v>
      </c>
      <c r="AQ167" t="s">
        <v>14</v>
      </c>
      <c r="AR167" t="s">
        <v>25</v>
      </c>
      <c r="AS167" t="s">
        <v>26</v>
      </c>
      <c r="AT167">
        <v>222807</v>
      </c>
      <c r="AU167">
        <v>8683128</v>
      </c>
      <c r="AV167">
        <v>2566</v>
      </c>
    </row>
    <row r="168" spans="1:48" x14ac:dyDescent="0.35">
      <c r="A168" s="3" t="str">
        <f t="shared" si="5"/>
        <v>2007Male55-64 years</v>
      </c>
      <c r="B168">
        <v>2007</v>
      </c>
      <c r="C168">
        <v>2007</v>
      </c>
      <c r="D168" t="s">
        <v>23</v>
      </c>
      <c r="E168" t="s">
        <v>24</v>
      </c>
      <c r="F168" t="s">
        <v>13</v>
      </c>
      <c r="G168" t="s">
        <v>14</v>
      </c>
      <c r="H168">
        <v>3822</v>
      </c>
      <c r="I168">
        <v>15979763</v>
      </c>
      <c r="J168">
        <v>23.9</v>
      </c>
      <c r="AN168">
        <v>2005</v>
      </c>
      <c r="AO168">
        <v>2005</v>
      </c>
      <c r="AP168" t="s">
        <v>13</v>
      </c>
      <c r="AQ168" t="s">
        <v>14</v>
      </c>
      <c r="AR168" t="s">
        <v>27</v>
      </c>
      <c r="AS168" t="s">
        <v>28</v>
      </c>
      <c r="AT168">
        <v>335235</v>
      </c>
      <c r="AU168">
        <v>5320967</v>
      </c>
      <c r="AV168">
        <v>6300.3</v>
      </c>
    </row>
    <row r="169" spans="1:48" x14ac:dyDescent="0.35">
      <c r="A169" s="3" t="str">
        <f t="shared" si="5"/>
        <v>2007Female65-74 years</v>
      </c>
      <c r="B169">
        <v>2007</v>
      </c>
      <c r="C169">
        <v>2007</v>
      </c>
      <c r="D169" t="s">
        <v>25</v>
      </c>
      <c r="E169" t="s">
        <v>26</v>
      </c>
      <c r="F169" t="s">
        <v>11</v>
      </c>
      <c r="G169" t="s">
        <v>12</v>
      </c>
      <c r="H169">
        <v>438</v>
      </c>
      <c r="I169">
        <v>10595802</v>
      </c>
      <c r="J169">
        <v>4.0999999999999996</v>
      </c>
      <c r="AN169">
        <v>2005</v>
      </c>
      <c r="AO169">
        <v>2005</v>
      </c>
      <c r="AP169" t="s">
        <v>13</v>
      </c>
      <c r="AQ169" t="s">
        <v>14</v>
      </c>
      <c r="AR169" t="s">
        <v>29</v>
      </c>
      <c r="AS169" t="s">
        <v>30</v>
      </c>
      <c r="AT169">
        <v>238796</v>
      </c>
      <c r="AU169">
        <v>1443844</v>
      </c>
      <c r="AV169">
        <v>16538.900000000001</v>
      </c>
    </row>
    <row r="170" spans="1:48" x14ac:dyDescent="0.35">
      <c r="A170" s="3" t="str">
        <f t="shared" si="5"/>
        <v>2007Male65-74 years</v>
      </c>
      <c r="B170">
        <v>2007</v>
      </c>
      <c r="C170">
        <v>2007</v>
      </c>
      <c r="D170" t="s">
        <v>25</v>
      </c>
      <c r="E170" t="s">
        <v>26</v>
      </c>
      <c r="F170" t="s">
        <v>13</v>
      </c>
      <c r="G170" t="s">
        <v>14</v>
      </c>
      <c r="H170">
        <v>1998</v>
      </c>
      <c r="I170">
        <v>9102925</v>
      </c>
      <c r="J170">
        <v>21.9</v>
      </c>
      <c r="AN170">
        <v>2005</v>
      </c>
      <c r="AO170">
        <v>2005</v>
      </c>
      <c r="AP170" t="s">
        <v>13</v>
      </c>
      <c r="AQ170" t="s">
        <v>14</v>
      </c>
      <c r="AR170" t="s">
        <v>31</v>
      </c>
      <c r="AS170" t="s">
        <v>32</v>
      </c>
      <c r="AT170">
        <v>199</v>
      </c>
      <c r="AU170" t="s">
        <v>33</v>
      </c>
      <c r="AV170" t="s">
        <v>33</v>
      </c>
    </row>
    <row r="171" spans="1:48" x14ac:dyDescent="0.35">
      <c r="A171" s="3" t="str">
        <f t="shared" si="5"/>
        <v>2007Female75-84 years</v>
      </c>
      <c r="B171">
        <v>2007</v>
      </c>
      <c r="C171">
        <v>2007</v>
      </c>
      <c r="D171" t="s">
        <v>27</v>
      </c>
      <c r="E171" t="s">
        <v>28</v>
      </c>
      <c r="F171" t="s">
        <v>11</v>
      </c>
      <c r="G171" t="s">
        <v>12</v>
      </c>
      <c r="H171">
        <v>295</v>
      </c>
      <c r="I171">
        <v>7694491</v>
      </c>
      <c r="J171">
        <v>3.8</v>
      </c>
      <c r="AN171">
        <v>2006</v>
      </c>
      <c r="AO171">
        <v>2006</v>
      </c>
      <c r="AP171" t="s">
        <v>11</v>
      </c>
      <c r="AQ171" t="s">
        <v>12</v>
      </c>
      <c r="AR171" t="s">
        <v>117</v>
      </c>
      <c r="AS171">
        <v>1</v>
      </c>
      <c r="AT171">
        <v>12547</v>
      </c>
      <c r="AU171">
        <v>1975919</v>
      </c>
      <c r="AV171">
        <v>635</v>
      </c>
    </row>
    <row r="172" spans="1:48" x14ac:dyDescent="0.35">
      <c r="A172" s="3" t="str">
        <f t="shared" si="5"/>
        <v>2007Male75-84 years</v>
      </c>
      <c r="B172">
        <v>2007</v>
      </c>
      <c r="C172">
        <v>2007</v>
      </c>
      <c r="D172" t="s">
        <v>27</v>
      </c>
      <c r="E172" t="s">
        <v>28</v>
      </c>
      <c r="F172" t="s">
        <v>13</v>
      </c>
      <c r="G172" t="s">
        <v>14</v>
      </c>
      <c r="H172">
        <v>1819</v>
      </c>
      <c r="I172">
        <v>5392948</v>
      </c>
      <c r="J172">
        <v>33.700000000000003</v>
      </c>
      <c r="AN172">
        <v>2006</v>
      </c>
      <c r="AO172">
        <v>2006</v>
      </c>
      <c r="AP172" t="s">
        <v>11</v>
      </c>
      <c r="AQ172" t="s">
        <v>12</v>
      </c>
      <c r="AR172" t="s">
        <v>118</v>
      </c>
      <c r="AS172" s="1">
        <v>44200</v>
      </c>
      <c r="AT172">
        <v>2090</v>
      </c>
      <c r="AU172">
        <v>7775092</v>
      </c>
      <c r="AV172">
        <v>26.9</v>
      </c>
    </row>
    <row r="173" spans="1:48" x14ac:dyDescent="0.35">
      <c r="A173" s="3" t="str">
        <f t="shared" si="5"/>
        <v>2007Female85+ years</v>
      </c>
      <c r="B173">
        <v>2007</v>
      </c>
      <c r="C173">
        <v>2007</v>
      </c>
      <c r="D173" t="s">
        <v>29</v>
      </c>
      <c r="E173" t="s">
        <v>30</v>
      </c>
      <c r="F173" t="s">
        <v>11</v>
      </c>
      <c r="G173" t="s">
        <v>12</v>
      </c>
      <c r="H173">
        <v>116</v>
      </c>
      <c r="I173">
        <v>3446309</v>
      </c>
      <c r="J173">
        <v>3.4</v>
      </c>
      <c r="AN173">
        <v>2006</v>
      </c>
      <c r="AO173">
        <v>2006</v>
      </c>
      <c r="AP173" t="s">
        <v>11</v>
      </c>
      <c r="AQ173" t="s">
        <v>12</v>
      </c>
      <c r="AR173" t="s">
        <v>10</v>
      </c>
      <c r="AS173" s="1">
        <v>44330</v>
      </c>
      <c r="AT173">
        <v>2524</v>
      </c>
      <c r="AU173">
        <v>19817117</v>
      </c>
      <c r="AV173">
        <v>12.7</v>
      </c>
    </row>
    <row r="174" spans="1:48" x14ac:dyDescent="0.35">
      <c r="A174" s="3" t="str">
        <f t="shared" si="5"/>
        <v>2007Male85+ years</v>
      </c>
      <c r="B174">
        <v>2007</v>
      </c>
      <c r="C174">
        <v>2007</v>
      </c>
      <c r="D174" t="s">
        <v>29</v>
      </c>
      <c r="E174" t="s">
        <v>30</v>
      </c>
      <c r="F174" t="s">
        <v>13</v>
      </c>
      <c r="G174" t="s">
        <v>14</v>
      </c>
      <c r="H174">
        <v>742</v>
      </c>
      <c r="I174">
        <v>1593236</v>
      </c>
      <c r="J174">
        <v>46.6</v>
      </c>
      <c r="AN174">
        <v>2006</v>
      </c>
      <c r="AO174">
        <v>2006</v>
      </c>
      <c r="AP174" t="s">
        <v>11</v>
      </c>
      <c r="AQ174" t="s">
        <v>12</v>
      </c>
      <c r="AR174" t="s">
        <v>15</v>
      </c>
      <c r="AS174" t="s">
        <v>16</v>
      </c>
      <c r="AT174">
        <v>8817</v>
      </c>
      <c r="AU174">
        <v>20836077</v>
      </c>
      <c r="AV174">
        <v>42.3</v>
      </c>
    </row>
    <row r="175" spans="1:48" x14ac:dyDescent="0.35">
      <c r="A175" s="3" t="str">
        <f t="shared" si="5"/>
        <v>2007FemaleNot Stated</v>
      </c>
      <c r="B175">
        <v>2007</v>
      </c>
      <c r="C175">
        <v>2007</v>
      </c>
      <c r="D175" t="s">
        <v>31</v>
      </c>
      <c r="E175" t="s">
        <v>32</v>
      </c>
      <c r="F175" t="s">
        <v>11</v>
      </c>
      <c r="G175" t="s">
        <v>12</v>
      </c>
      <c r="H175">
        <v>1</v>
      </c>
      <c r="I175" t="s">
        <v>33</v>
      </c>
      <c r="J175" t="s">
        <v>33</v>
      </c>
      <c r="AN175">
        <v>2006</v>
      </c>
      <c r="AO175">
        <v>2006</v>
      </c>
      <c r="AP175" t="s">
        <v>11</v>
      </c>
      <c r="AQ175" t="s">
        <v>12</v>
      </c>
      <c r="AR175" t="s">
        <v>17</v>
      </c>
      <c r="AS175" t="s">
        <v>18</v>
      </c>
      <c r="AT175">
        <v>12764</v>
      </c>
      <c r="AU175">
        <v>19626340</v>
      </c>
      <c r="AV175">
        <v>65</v>
      </c>
    </row>
    <row r="176" spans="1:48" x14ac:dyDescent="0.35">
      <c r="A176" s="3" t="str">
        <f t="shared" si="5"/>
        <v>2007MaleNot Stated</v>
      </c>
      <c r="B176">
        <v>2007</v>
      </c>
      <c r="C176">
        <v>2007</v>
      </c>
      <c r="D176" t="s">
        <v>31</v>
      </c>
      <c r="E176" t="s">
        <v>32</v>
      </c>
      <c r="F176" t="s">
        <v>13</v>
      </c>
      <c r="G176" t="s">
        <v>14</v>
      </c>
      <c r="H176">
        <v>5</v>
      </c>
      <c r="I176" t="s">
        <v>33</v>
      </c>
      <c r="J176" t="s">
        <v>33</v>
      </c>
      <c r="AN176">
        <v>2006</v>
      </c>
      <c r="AO176">
        <v>2006</v>
      </c>
      <c r="AP176" t="s">
        <v>11</v>
      </c>
      <c r="AQ176" t="s">
        <v>12</v>
      </c>
      <c r="AR176" t="s">
        <v>19</v>
      </c>
      <c r="AS176" t="s">
        <v>20</v>
      </c>
      <c r="AT176">
        <v>30893</v>
      </c>
      <c r="AU176">
        <v>21727611</v>
      </c>
      <c r="AV176">
        <v>142.19999999999999</v>
      </c>
    </row>
    <row r="177" spans="1:48" x14ac:dyDescent="0.35">
      <c r="A177" s="3" t="str">
        <f t="shared" si="5"/>
        <v>2008Female5-14 years</v>
      </c>
      <c r="B177">
        <v>2008</v>
      </c>
      <c r="C177">
        <v>2008</v>
      </c>
      <c r="D177" t="s">
        <v>10</v>
      </c>
      <c r="E177" s="1">
        <v>44330</v>
      </c>
      <c r="F177" t="s">
        <v>11</v>
      </c>
      <c r="G177" t="s">
        <v>12</v>
      </c>
      <c r="H177">
        <v>68</v>
      </c>
      <c r="I177">
        <v>19856962</v>
      </c>
      <c r="J177">
        <v>0.3</v>
      </c>
      <c r="AN177">
        <v>2006</v>
      </c>
      <c r="AO177">
        <v>2006</v>
      </c>
      <c r="AP177" t="s">
        <v>11</v>
      </c>
      <c r="AQ177" t="s">
        <v>12</v>
      </c>
      <c r="AR177" t="s">
        <v>21</v>
      </c>
      <c r="AS177" t="s">
        <v>22</v>
      </c>
      <c r="AT177">
        <v>69859</v>
      </c>
      <c r="AU177">
        <v>22011575</v>
      </c>
      <c r="AV177">
        <v>317.39999999999998</v>
      </c>
    </row>
    <row r="178" spans="1:48" x14ac:dyDescent="0.35">
      <c r="A178" s="3" t="str">
        <f t="shared" si="5"/>
        <v>2008Male5-14 years</v>
      </c>
      <c r="B178">
        <v>2008</v>
      </c>
      <c r="C178">
        <v>2008</v>
      </c>
      <c r="D178" t="s">
        <v>10</v>
      </c>
      <c r="E178" s="1">
        <v>44330</v>
      </c>
      <c r="F178" t="s">
        <v>13</v>
      </c>
      <c r="G178" t="s">
        <v>14</v>
      </c>
      <c r="H178">
        <v>154</v>
      </c>
      <c r="I178">
        <v>20779295</v>
      </c>
      <c r="J178">
        <v>0.7</v>
      </c>
      <c r="AN178">
        <v>2006</v>
      </c>
      <c r="AO178">
        <v>2006</v>
      </c>
      <c r="AP178" t="s">
        <v>11</v>
      </c>
      <c r="AQ178" t="s">
        <v>12</v>
      </c>
      <c r="AR178" t="s">
        <v>23</v>
      </c>
      <c r="AS178" t="s">
        <v>24</v>
      </c>
      <c r="AT178">
        <v>112414</v>
      </c>
      <c r="AU178">
        <v>16532054</v>
      </c>
      <c r="AV178">
        <v>680</v>
      </c>
    </row>
    <row r="179" spans="1:48" x14ac:dyDescent="0.35">
      <c r="A179" s="3" t="str">
        <f t="shared" si="5"/>
        <v>2008Female15-24 years</v>
      </c>
      <c r="B179">
        <v>2008</v>
      </c>
      <c r="C179">
        <v>2008</v>
      </c>
      <c r="D179" t="s">
        <v>15</v>
      </c>
      <c r="E179" t="s">
        <v>16</v>
      </c>
      <c r="F179" t="s">
        <v>11</v>
      </c>
      <c r="G179" t="s">
        <v>12</v>
      </c>
      <c r="H179">
        <v>737</v>
      </c>
      <c r="I179">
        <v>21144714</v>
      </c>
      <c r="J179">
        <v>3.5</v>
      </c>
      <c r="AN179">
        <v>2006</v>
      </c>
      <c r="AO179">
        <v>2006</v>
      </c>
      <c r="AP179" t="s">
        <v>11</v>
      </c>
      <c r="AQ179" t="s">
        <v>12</v>
      </c>
      <c r="AR179" t="s">
        <v>25</v>
      </c>
      <c r="AS179" t="s">
        <v>26</v>
      </c>
      <c r="AT179">
        <v>171928</v>
      </c>
      <c r="AU179">
        <v>10350638</v>
      </c>
      <c r="AV179">
        <v>1661</v>
      </c>
    </row>
    <row r="180" spans="1:48" x14ac:dyDescent="0.35">
      <c r="A180" s="3" t="str">
        <f t="shared" si="5"/>
        <v>2008Male15-24 years</v>
      </c>
      <c r="B180">
        <v>2008</v>
      </c>
      <c r="C180">
        <v>2008</v>
      </c>
      <c r="D180" t="s">
        <v>15</v>
      </c>
      <c r="E180" t="s">
        <v>16</v>
      </c>
      <c r="F180" t="s">
        <v>13</v>
      </c>
      <c r="G180" t="s">
        <v>14</v>
      </c>
      <c r="H180">
        <v>3558</v>
      </c>
      <c r="I180">
        <v>22246778</v>
      </c>
      <c r="J180">
        <v>16</v>
      </c>
      <c r="AN180">
        <v>2006</v>
      </c>
      <c r="AO180">
        <v>2006</v>
      </c>
      <c r="AP180" t="s">
        <v>11</v>
      </c>
      <c r="AQ180" t="s">
        <v>12</v>
      </c>
      <c r="AR180" t="s">
        <v>27</v>
      </c>
      <c r="AS180" t="s">
        <v>28</v>
      </c>
      <c r="AT180">
        <v>340023</v>
      </c>
      <c r="AU180">
        <v>7732685</v>
      </c>
      <c r="AV180">
        <v>4397.2</v>
      </c>
    </row>
    <row r="181" spans="1:48" x14ac:dyDescent="0.35">
      <c r="A181" s="3" t="str">
        <f t="shared" si="5"/>
        <v>2008Female25-34 years</v>
      </c>
      <c r="B181">
        <v>2008</v>
      </c>
      <c r="C181">
        <v>2008</v>
      </c>
      <c r="D181" t="s">
        <v>17</v>
      </c>
      <c r="E181" t="s">
        <v>18</v>
      </c>
      <c r="F181" t="s">
        <v>11</v>
      </c>
      <c r="G181" t="s">
        <v>12</v>
      </c>
      <c r="H181">
        <v>1023</v>
      </c>
      <c r="I181">
        <v>20019411</v>
      </c>
      <c r="J181">
        <v>5.0999999999999996</v>
      </c>
      <c r="AN181">
        <v>2006</v>
      </c>
      <c r="AO181">
        <v>2006</v>
      </c>
      <c r="AP181" t="s">
        <v>11</v>
      </c>
      <c r="AQ181" t="s">
        <v>12</v>
      </c>
      <c r="AR181" t="s">
        <v>29</v>
      </c>
      <c r="AS181" t="s">
        <v>30</v>
      </c>
      <c r="AT181">
        <v>460414</v>
      </c>
      <c r="AU181">
        <v>3347539</v>
      </c>
      <c r="AV181">
        <v>13753.8</v>
      </c>
    </row>
    <row r="182" spans="1:48" x14ac:dyDescent="0.35">
      <c r="A182" s="3" t="str">
        <f t="shared" si="5"/>
        <v>2008Male25-34 years</v>
      </c>
      <c r="B182">
        <v>2008</v>
      </c>
      <c r="C182">
        <v>2008</v>
      </c>
      <c r="D182" t="s">
        <v>17</v>
      </c>
      <c r="E182" t="s">
        <v>18</v>
      </c>
      <c r="F182" t="s">
        <v>13</v>
      </c>
      <c r="G182" t="s">
        <v>14</v>
      </c>
      <c r="H182">
        <v>4266</v>
      </c>
      <c r="I182">
        <v>20188062</v>
      </c>
      <c r="J182">
        <v>21.1</v>
      </c>
      <c r="AN182">
        <v>2006</v>
      </c>
      <c r="AO182">
        <v>2006</v>
      </c>
      <c r="AP182" t="s">
        <v>11</v>
      </c>
      <c r="AQ182" t="s">
        <v>12</v>
      </c>
      <c r="AR182" t="s">
        <v>31</v>
      </c>
      <c r="AS182" t="s">
        <v>32</v>
      </c>
      <c r="AT182">
        <v>49</v>
      </c>
      <c r="AU182" t="s">
        <v>33</v>
      </c>
      <c r="AV182" t="s">
        <v>33</v>
      </c>
    </row>
    <row r="183" spans="1:48" x14ac:dyDescent="0.35">
      <c r="A183" s="3" t="str">
        <f t="shared" si="5"/>
        <v>2008Female35-44 years</v>
      </c>
      <c r="B183">
        <v>2008</v>
      </c>
      <c r="C183">
        <v>2008</v>
      </c>
      <c r="D183" t="s">
        <v>19</v>
      </c>
      <c r="E183" t="s">
        <v>20</v>
      </c>
      <c r="F183" t="s">
        <v>11</v>
      </c>
      <c r="G183" t="s">
        <v>12</v>
      </c>
      <c r="H183">
        <v>1578</v>
      </c>
      <c r="I183">
        <v>21195733</v>
      </c>
      <c r="J183">
        <v>7.4</v>
      </c>
      <c r="AN183">
        <v>2006</v>
      </c>
      <c r="AO183">
        <v>2006</v>
      </c>
      <c r="AP183" t="s">
        <v>13</v>
      </c>
      <c r="AQ183" t="s">
        <v>14</v>
      </c>
      <c r="AR183" t="s">
        <v>117</v>
      </c>
      <c r="AS183">
        <v>1</v>
      </c>
      <c r="AT183">
        <v>15980</v>
      </c>
      <c r="AU183">
        <v>2065819</v>
      </c>
      <c r="AV183">
        <v>773.5</v>
      </c>
    </row>
    <row r="184" spans="1:48" x14ac:dyDescent="0.35">
      <c r="A184" s="3" t="str">
        <f t="shared" si="5"/>
        <v>2008Male35-44 years</v>
      </c>
      <c r="B184">
        <v>2008</v>
      </c>
      <c r="C184">
        <v>2008</v>
      </c>
      <c r="D184" t="s">
        <v>19</v>
      </c>
      <c r="E184" t="s">
        <v>20</v>
      </c>
      <c r="F184" t="s">
        <v>13</v>
      </c>
      <c r="G184" t="s">
        <v>14</v>
      </c>
      <c r="H184">
        <v>5115</v>
      </c>
      <c r="I184">
        <v>20996753</v>
      </c>
      <c r="J184">
        <v>24.4</v>
      </c>
      <c r="AN184">
        <v>2006</v>
      </c>
      <c r="AO184">
        <v>2006</v>
      </c>
      <c r="AP184" t="s">
        <v>13</v>
      </c>
      <c r="AQ184" t="s">
        <v>14</v>
      </c>
      <c r="AR184" t="s">
        <v>118</v>
      </c>
      <c r="AS184" s="1">
        <v>44200</v>
      </c>
      <c r="AT184">
        <v>2541</v>
      </c>
      <c r="AU184">
        <v>8122053</v>
      </c>
      <c r="AV184">
        <v>31.3</v>
      </c>
    </row>
    <row r="185" spans="1:48" x14ac:dyDescent="0.35">
      <c r="A185" s="3" t="str">
        <f t="shared" si="5"/>
        <v>2008Female45-54 years</v>
      </c>
      <c r="B185">
        <v>2008</v>
      </c>
      <c r="C185">
        <v>2008</v>
      </c>
      <c r="D185" t="s">
        <v>21</v>
      </c>
      <c r="E185" t="s">
        <v>22</v>
      </c>
      <c r="F185" t="s">
        <v>11</v>
      </c>
      <c r="G185" t="s">
        <v>12</v>
      </c>
      <c r="H185">
        <v>2034</v>
      </c>
      <c r="I185">
        <v>22597536</v>
      </c>
      <c r="J185">
        <v>9</v>
      </c>
      <c r="AN185">
        <v>2006</v>
      </c>
      <c r="AO185">
        <v>2006</v>
      </c>
      <c r="AP185" t="s">
        <v>13</v>
      </c>
      <c r="AQ185" t="s">
        <v>14</v>
      </c>
      <c r="AR185" t="s">
        <v>10</v>
      </c>
      <c r="AS185" s="1">
        <v>44330</v>
      </c>
      <c r="AT185">
        <v>3625</v>
      </c>
      <c r="AU185">
        <v>20760709</v>
      </c>
      <c r="AV185">
        <v>17.5</v>
      </c>
    </row>
    <row r="186" spans="1:48" x14ac:dyDescent="0.35">
      <c r="A186" s="3" t="str">
        <f t="shared" si="5"/>
        <v>2008Male45-54 years</v>
      </c>
      <c r="B186">
        <v>2008</v>
      </c>
      <c r="C186">
        <v>2008</v>
      </c>
      <c r="D186" t="s">
        <v>21</v>
      </c>
      <c r="E186" t="s">
        <v>22</v>
      </c>
      <c r="F186" t="s">
        <v>13</v>
      </c>
      <c r="G186" t="s">
        <v>14</v>
      </c>
      <c r="H186">
        <v>6232</v>
      </c>
      <c r="I186">
        <v>21862911</v>
      </c>
      <c r="J186">
        <v>28.5</v>
      </c>
      <c r="AN186">
        <v>2006</v>
      </c>
      <c r="AO186">
        <v>2006</v>
      </c>
      <c r="AP186" t="s">
        <v>13</v>
      </c>
      <c r="AQ186" t="s">
        <v>14</v>
      </c>
      <c r="AR186" t="s">
        <v>15</v>
      </c>
      <c r="AS186" t="s">
        <v>16</v>
      </c>
      <c r="AT186">
        <v>26070</v>
      </c>
      <c r="AU186">
        <v>22007767</v>
      </c>
      <c r="AV186">
        <v>118.5</v>
      </c>
    </row>
    <row r="187" spans="1:48" x14ac:dyDescent="0.35">
      <c r="A187" s="3" t="str">
        <f t="shared" si="5"/>
        <v>2008Female55-64 years</v>
      </c>
      <c r="B187">
        <v>2008</v>
      </c>
      <c r="C187">
        <v>2008</v>
      </c>
      <c r="D187" t="s">
        <v>23</v>
      </c>
      <c r="E187" t="s">
        <v>24</v>
      </c>
      <c r="F187" t="s">
        <v>11</v>
      </c>
      <c r="G187" t="s">
        <v>12</v>
      </c>
      <c r="H187">
        <v>1215</v>
      </c>
      <c r="I187">
        <v>17681763</v>
      </c>
      <c r="J187">
        <v>6.9</v>
      </c>
      <c r="AN187">
        <v>2006</v>
      </c>
      <c r="AO187">
        <v>2006</v>
      </c>
      <c r="AP187" t="s">
        <v>13</v>
      </c>
      <c r="AQ187" t="s">
        <v>14</v>
      </c>
      <c r="AR187" t="s">
        <v>17</v>
      </c>
      <c r="AS187" t="s">
        <v>18</v>
      </c>
      <c r="AT187">
        <v>30188</v>
      </c>
      <c r="AU187">
        <v>19768839</v>
      </c>
      <c r="AV187">
        <v>152.69999999999999</v>
      </c>
    </row>
    <row r="188" spans="1:48" x14ac:dyDescent="0.35">
      <c r="A188" s="3" t="str">
        <f t="shared" si="5"/>
        <v>2008Male55-64 years</v>
      </c>
      <c r="B188">
        <v>2008</v>
      </c>
      <c r="C188">
        <v>2008</v>
      </c>
      <c r="D188" t="s">
        <v>23</v>
      </c>
      <c r="E188" t="s">
        <v>24</v>
      </c>
      <c r="F188" t="s">
        <v>13</v>
      </c>
      <c r="G188" t="s">
        <v>14</v>
      </c>
      <c r="H188">
        <v>4242</v>
      </c>
      <c r="I188">
        <v>16475300</v>
      </c>
      <c r="J188">
        <v>25.7</v>
      </c>
      <c r="AN188">
        <v>2006</v>
      </c>
      <c r="AO188">
        <v>2006</v>
      </c>
      <c r="AP188" t="s">
        <v>13</v>
      </c>
      <c r="AQ188" t="s">
        <v>14</v>
      </c>
      <c r="AR188" t="s">
        <v>19</v>
      </c>
      <c r="AS188" t="s">
        <v>20</v>
      </c>
      <c r="AT188">
        <v>52150</v>
      </c>
      <c r="AU188">
        <v>21516190</v>
      </c>
      <c r="AV188">
        <v>242.4</v>
      </c>
    </row>
    <row r="189" spans="1:48" x14ac:dyDescent="0.35">
      <c r="A189" s="3" t="str">
        <f t="shared" si="5"/>
        <v>2008Female65-74 years</v>
      </c>
      <c r="B189">
        <v>2008</v>
      </c>
      <c r="C189">
        <v>2008</v>
      </c>
      <c r="D189" t="s">
        <v>25</v>
      </c>
      <c r="E189" t="s">
        <v>26</v>
      </c>
      <c r="F189" t="s">
        <v>11</v>
      </c>
      <c r="G189" t="s">
        <v>12</v>
      </c>
      <c r="H189">
        <v>483</v>
      </c>
      <c r="I189">
        <v>11004244</v>
      </c>
      <c r="J189">
        <v>4.4000000000000004</v>
      </c>
      <c r="AN189">
        <v>2006</v>
      </c>
      <c r="AO189">
        <v>2006</v>
      </c>
      <c r="AP189" t="s">
        <v>13</v>
      </c>
      <c r="AQ189" t="s">
        <v>14</v>
      </c>
      <c r="AR189" t="s">
        <v>21</v>
      </c>
      <c r="AS189" t="s">
        <v>22</v>
      </c>
      <c r="AT189">
        <v>115172</v>
      </c>
      <c r="AU189">
        <v>21274584</v>
      </c>
      <c r="AV189">
        <v>541.4</v>
      </c>
    </row>
    <row r="190" spans="1:48" x14ac:dyDescent="0.35">
      <c r="A190" s="3" t="str">
        <f t="shared" si="5"/>
        <v>2008Male65-74 years</v>
      </c>
      <c r="B190">
        <v>2008</v>
      </c>
      <c r="C190">
        <v>2008</v>
      </c>
      <c r="D190" t="s">
        <v>25</v>
      </c>
      <c r="E190" t="s">
        <v>26</v>
      </c>
      <c r="F190" t="s">
        <v>13</v>
      </c>
      <c r="G190" t="s">
        <v>14</v>
      </c>
      <c r="H190">
        <v>2305</v>
      </c>
      <c r="I190">
        <v>9501435</v>
      </c>
      <c r="J190">
        <v>24.3</v>
      </c>
      <c r="AN190">
        <v>2006</v>
      </c>
      <c r="AO190">
        <v>2006</v>
      </c>
      <c r="AP190" t="s">
        <v>13</v>
      </c>
      <c r="AQ190" t="s">
        <v>14</v>
      </c>
      <c r="AR190" t="s">
        <v>23</v>
      </c>
      <c r="AS190" t="s">
        <v>24</v>
      </c>
      <c r="AT190">
        <v>168987</v>
      </c>
      <c r="AU190">
        <v>15398059</v>
      </c>
      <c r="AV190">
        <v>1097.5</v>
      </c>
    </row>
    <row r="191" spans="1:48" x14ac:dyDescent="0.35">
      <c r="A191" s="3" t="str">
        <f t="shared" si="5"/>
        <v>2008Female75-84 years</v>
      </c>
      <c r="B191">
        <v>2008</v>
      </c>
      <c r="C191">
        <v>2008</v>
      </c>
      <c r="D191" t="s">
        <v>27</v>
      </c>
      <c r="E191" t="s">
        <v>28</v>
      </c>
      <c r="F191" t="s">
        <v>11</v>
      </c>
      <c r="G191" t="s">
        <v>12</v>
      </c>
      <c r="H191">
        <v>292</v>
      </c>
      <c r="I191">
        <v>7656443</v>
      </c>
      <c r="J191">
        <v>3.8</v>
      </c>
      <c r="AN191">
        <v>2006</v>
      </c>
      <c r="AO191">
        <v>2006</v>
      </c>
      <c r="AP191" t="s">
        <v>13</v>
      </c>
      <c r="AQ191" t="s">
        <v>14</v>
      </c>
      <c r="AR191" t="s">
        <v>25</v>
      </c>
      <c r="AS191" t="s">
        <v>26</v>
      </c>
      <c r="AT191">
        <v>218165</v>
      </c>
      <c r="AU191">
        <v>8852389</v>
      </c>
      <c r="AV191">
        <v>2464.5</v>
      </c>
    </row>
    <row r="192" spans="1:48" x14ac:dyDescent="0.35">
      <c r="A192" s="3" t="str">
        <f t="shared" si="5"/>
        <v>2008Male75-84 years</v>
      </c>
      <c r="B192">
        <v>2008</v>
      </c>
      <c r="C192">
        <v>2008</v>
      </c>
      <c r="D192" t="s">
        <v>27</v>
      </c>
      <c r="E192" t="s">
        <v>28</v>
      </c>
      <c r="F192" t="s">
        <v>13</v>
      </c>
      <c r="G192" t="s">
        <v>14</v>
      </c>
      <c r="H192">
        <v>1813</v>
      </c>
      <c r="I192">
        <v>5419659</v>
      </c>
      <c r="J192">
        <v>33.5</v>
      </c>
      <c r="AN192">
        <v>2006</v>
      </c>
      <c r="AO192">
        <v>2006</v>
      </c>
      <c r="AP192" t="s">
        <v>13</v>
      </c>
      <c r="AQ192" t="s">
        <v>14</v>
      </c>
      <c r="AR192" t="s">
        <v>27</v>
      </c>
      <c r="AS192" t="s">
        <v>28</v>
      </c>
      <c r="AT192">
        <v>327315</v>
      </c>
      <c r="AU192">
        <v>5362466</v>
      </c>
      <c r="AV192">
        <v>6103.8</v>
      </c>
    </row>
    <row r="193" spans="1:48" x14ac:dyDescent="0.35">
      <c r="A193" s="3" t="str">
        <f t="shared" si="5"/>
        <v>2008Female85+ years</v>
      </c>
      <c r="B193">
        <v>2008</v>
      </c>
      <c r="C193">
        <v>2008</v>
      </c>
      <c r="D193" t="s">
        <v>29</v>
      </c>
      <c r="E193" t="s">
        <v>30</v>
      </c>
      <c r="F193" t="s">
        <v>11</v>
      </c>
      <c r="G193" t="s">
        <v>12</v>
      </c>
      <c r="H193">
        <v>135</v>
      </c>
      <c r="I193">
        <v>3533026</v>
      </c>
      <c r="J193">
        <v>3.8</v>
      </c>
      <c r="AN193">
        <v>2006</v>
      </c>
      <c r="AO193">
        <v>2006</v>
      </c>
      <c r="AP193" t="s">
        <v>13</v>
      </c>
      <c r="AQ193" t="s">
        <v>14</v>
      </c>
      <c r="AR193" t="s">
        <v>29</v>
      </c>
      <c r="AS193" t="s">
        <v>30</v>
      </c>
      <c r="AT193">
        <v>241578</v>
      </c>
      <c r="AU193">
        <v>1518390</v>
      </c>
      <c r="AV193">
        <v>15910.1</v>
      </c>
    </row>
    <row r="194" spans="1:48" x14ac:dyDescent="0.35">
      <c r="A194" s="3" t="str">
        <f t="shared" si="5"/>
        <v>2008Male85+ years</v>
      </c>
      <c r="B194">
        <v>2008</v>
      </c>
      <c r="C194">
        <v>2008</v>
      </c>
      <c r="D194" t="s">
        <v>29</v>
      </c>
      <c r="E194" t="s">
        <v>30</v>
      </c>
      <c r="F194" t="s">
        <v>13</v>
      </c>
      <c r="G194" t="s">
        <v>14</v>
      </c>
      <c r="H194">
        <v>714</v>
      </c>
      <c r="I194">
        <v>1662814</v>
      </c>
      <c r="J194">
        <v>42.9</v>
      </c>
      <c r="AN194">
        <v>2006</v>
      </c>
      <c r="AO194">
        <v>2006</v>
      </c>
      <c r="AP194" t="s">
        <v>13</v>
      </c>
      <c r="AQ194" t="s">
        <v>14</v>
      </c>
      <c r="AR194" t="s">
        <v>31</v>
      </c>
      <c r="AS194" t="s">
        <v>32</v>
      </c>
      <c r="AT194">
        <v>171</v>
      </c>
      <c r="AU194" t="s">
        <v>33</v>
      </c>
      <c r="AV194" t="s">
        <v>33</v>
      </c>
    </row>
    <row r="195" spans="1:48" x14ac:dyDescent="0.35">
      <c r="A195" s="3" t="str">
        <f t="shared" si="5"/>
        <v>2008FemaleNot Stated</v>
      </c>
      <c r="B195">
        <v>2008</v>
      </c>
      <c r="C195">
        <v>2008</v>
      </c>
      <c r="D195" t="s">
        <v>31</v>
      </c>
      <c r="E195" t="s">
        <v>32</v>
      </c>
      <c r="F195" t="s">
        <v>11</v>
      </c>
      <c r="G195" t="s">
        <v>12</v>
      </c>
      <c r="H195">
        <v>2</v>
      </c>
      <c r="I195" t="s">
        <v>33</v>
      </c>
      <c r="J195" t="s">
        <v>33</v>
      </c>
      <c r="AN195">
        <v>2007</v>
      </c>
      <c r="AO195">
        <v>2007</v>
      </c>
      <c r="AP195" t="s">
        <v>11</v>
      </c>
      <c r="AQ195" t="s">
        <v>12</v>
      </c>
      <c r="AR195" t="s">
        <v>117</v>
      </c>
      <c r="AS195">
        <v>1</v>
      </c>
      <c r="AT195">
        <v>12845</v>
      </c>
      <c r="AU195">
        <v>2027181</v>
      </c>
      <c r="AV195">
        <v>633.6</v>
      </c>
    </row>
    <row r="196" spans="1:48" x14ac:dyDescent="0.35">
      <c r="A196" s="3" t="str">
        <f t="shared" ref="A196:A259" si="6">B196&amp;F196&amp;D196</f>
        <v>2008MaleNot Stated</v>
      </c>
      <c r="B196">
        <v>2008</v>
      </c>
      <c r="C196">
        <v>2008</v>
      </c>
      <c r="D196" t="s">
        <v>31</v>
      </c>
      <c r="E196" t="s">
        <v>32</v>
      </c>
      <c r="F196" t="s">
        <v>13</v>
      </c>
      <c r="G196" t="s">
        <v>14</v>
      </c>
      <c r="H196">
        <v>3</v>
      </c>
      <c r="I196" t="s">
        <v>33</v>
      </c>
      <c r="J196" t="s">
        <v>33</v>
      </c>
      <c r="AN196">
        <v>2007</v>
      </c>
      <c r="AO196">
        <v>2007</v>
      </c>
      <c r="AP196" t="s">
        <v>11</v>
      </c>
      <c r="AQ196" t="s">
        <v>12</v>
      </c>
      <c r="AR196" t="s">
        <v>118</v>
      </c>
      <c r="AS196" s="1">
        <v>44200</v>
      </c>
      <c r="AT196">
        <v>2069</v>
      </c>
      <c r="AU196">
        <v>7813088</v>
      </c>
      <c r="AV196">
        <v>26.5</v>
      </c>
    </row>
    <row r="197" spans="1:48" x14ac:dyDescent="0.35">
      <c r="A197" s="3" t="str">
        <f t="shared" si="6"/>
        <v>2009Female5-14 years</v>
      </c>
      <c r="B197">
        <v>2009</v>
      </c>
      <c r="C197">
        <v>2009</v>
      </c>
      <c r="D197" t="s">
        <v>10</v>
      </c>
      <c r="E197" s="1">
        <v>44330</v>
      </c>
      <c r="F197" t="s">
        <v>11</v>
      </c>
      <c r="G197" t="s">
        <v>12</v>
      </c>
      <c r="H197">
        <v>90</v>
      </c>
      <c r="I197">
        <v>19963476</v>
      </c>
      <c r="J197">
        <v>0.5</v>
      </c>
      <c r="AN197">
        <v>2007</v>
      </c>
      <c r="AO197">
        <v>2007</v>
      </c>
      <c r="AP197" t="s">
        <v>11</v>
      </c>
      <c r="AQ197" t="s">
        <v>12</v>
      </c>
      <c r="AR197" t="s">
        <v>10</v>
      </c>
      <c r="AS197" s="1">
        <v>44330</v>
      </c>
      <c r="AT197">
        <v>2562</v>
      </c>
      <c r="AU197">
        <v>19810765</v>
      </c>
      <c r="AV197">
        <v>12.9</v>
      </c>
    </row>
    <row r="198" spans="1:48" x14ac:dyDescent="0.35">
      <c r="A198" s="3" t="str">
        <f t="shared" si="6"/>
        <v>2009Male5-14 years</v>
      </c>
      <c r="B198">
        <v>2009</v>
      </c>
      <c r="C198">
        <v>2009</v>
      </c>
      <c r="D198" t="s">
        <v>10</v>
      </c>
      <c r="E198" s="1">
        <v>44330</v>
      </c>
      <c r="F198" t="s">
        <v>13</v>
      </c>
      <c r="G198" t="s">
        <v>14</v>
      </c>
      <c r="H198">
        <v>175</v>
      </c>
      <c r="I198">
        <v>20879587</v>
      </c>
      <c r="J198">
        <v>0.8</v>
      </c>
      <c r="AN198">
        <v>2007</v>
      </c>
      <c r="AO198">
        <v>2007</v>
      </c>
      <c r="AP198" t="s">
        <v>11</v>
      </c>
      <c r="AQ198" t="s">
        <v>12</v>
      </c>
      <c r="AR198" t="s">
        <v>15</v>
      </c>
      <c r="AS198" t="s">
        <v>16</v>
      </c>
      <c r="AT198">
        <v>8666</v>
      </c>
      <c r="AU198">
        <v>21001489</v>
      </c>
      <c r="AV198">
        <v>41.3</v>
      </c>
    </row>
    <row r="199" spans="1:48" x14ac:dyDescent="0.35">
      <c r="A199" s="3" t="str">
        <f t="shared" si="6"/>
        <v>2009Female15-24 years</v>
      </c>
      <c r="B199">
        <v>2009</v>
      </c>
      <c r="C199">
        <v>2009</v>
      </c>
      <c r="D199" t="s">
        <v>15</v>
      </c>
      <c r="E199" t="s">
        <v>16</v>
      </c>
      <c r="F199" t="s">
        <v>11</v>
      </c>
      <c r="G199" t="s">
        <v>12</v>
      </c>
      <c r="H199">
        <v>775</v>
      </c>
      <c r="I199">
        <v>21263984</v>
      </c>
      <c r="J199">
        <v>3.6</v>
      </c>
      <c r="AN199">
        <v>2007</v>
      </c>
      <c r="AO199">
        <v>2007</v>
      </c>
      <c r="AP199" t="s">
        <v>11</v>
      </c>
      <c r="AQ199" t="s">
        <v>12</v>
      </c>
      <c r="AR199" t="s">
        <v>17</v>
      </c>
      <c r="AS199" t="s">
        <v>18</v>
      </c>
      <c r="AT199">
        <v>12780</v>
      </c>
      <c r="AU199">
        <v>19788593</v>
      </c>
      <c r="AV199">
        <v>64.599999999999994</v>
      </c>
    </row>
    <row r="200" spans="1:48" x14ac:dyDescent="0.35">
      <c r="A200" s="3" t="str">
        <f t="shared" si="6"/>
        <v>2009Male15-24 years</v>
      </c>
      <c r="B200">
        <v>2009</v>
      </c>
      <c r="C200">
        <v>2009</v>
      </c>
      <c r="D200" t="s">
        <v>15</v>
      </c>
      <c r="E200" t="s">
        <v>16</v>
      </c>
      <c r="F200" t="s">
        <v>13</v>
      </c>
      <c r="G200" t="s">
        <v>14</v>
      </c>
      <c r="H200">
        <v>3587</v>
      </c>
      <c r="I200">
        <v>22312948</v>
      </c>
      <c r="J200">
        <v>16.100000000000001</v>
      </c>
      <c r="AN200">
        <v>2007</v>
      </c>
      <c r="AO200">
        <v>2007</v>
      </c>
      <c r="AP200" t="s">
        <v>11</v>
      </c>
      <c r="AQ200" t="s">
        <v>12</v>
      </c>
      <c r="AR200" t="s">
        <v>19</v>
      </c>
      <c r="AS200" t="s">
        <v>20</v>
      </c>
      <c r="AT200">
        <v>29501</v>
      </c>
      <c r="AU200">
        <v>21502002</v>
      </c>
      <c r="AV200">
        <v>137.19999999999999</v>
      </c>
    </row>
    <row r="201" spans="1:48" x14ac:dyDescent="0.35">
      <c r="A201" s="3" t="str">
        <f t="shared" si="6"/>
        <v>2009Female25-34 years</v>
      </c>
      <c r="B201">
        <v>2009</v>
      </c>
      <c r="C201">
        <v>2009</v>
      </c>
      <c r="D201" t="s">
        <v>17</v>
      </c>
      <c r="E201" t="s">
        <v>18</v>
      </c>
      <c r="F201" t="s">
        <v>11</v>
      </c>
      <c r="G201" t="s">
        <v>12</v>
      </c>
      <c r="H201">
        <v>1025</v>
      </c>
      <c r="I201">
        <v>20267430</v>
      </c>
      <c r="J201">
        <v>5.0999999999999996</v>
      </c>
      <c r="AN201">
        <v>2007</v>
      </c>
      <c r="AO201">
        <v>2007</v>
      </c>
      <c r="AP201" t="s">
        <v>11</v>
      </c>
      <c r="AQ201" t="s">
        <v>12</v>
      </c>
      <c r="AR201" t="s">
        <v>21</v>
      </c>
      <c r="AS201" t="s">
        <v>22</v>
      </c>
      <c r="AT201">
        <v>70230</v>
      </c>
      <c r="AU201">
        <v>22337962</v>
      </c>
      <c r="AV201">
        <v>314.39999999999998</v>
      </c>
    </row>
    <row r="202" spans="1:48" x14ac:dyDescent="0.35">
      <c r="A202" s="3" t="str">
        <f t="shared" si="6"/>
        <v>2009Male25-34 years</v>
      </c>
      <c r="B202">
        <v>2009</v>
      </c>
      <c r="C202">
        <v>2009</v>
      </c>
      <c r="D202" t="s">
        <v>17</v>
      </c>
      <c r="E202" t="s">
        <v>18</v>
      </c>
      <c r="F202" t="s">
        <v>13</v>
      </c>
      <c r="G202" t="s">
        <v>14</v>
      </c>
      <c r="H202">
        <v>4285</v>
      </c>
      <c r="I202">
        <v>20455912</v>
      </c>
      <c r="J202">
        <v>20.9</v>
      </c>
      <c r="AN202">
        <v>2007</v>
      </c>
      <c r="AO202">
        <v>2007</v>
      </c>
      <c r="AP202" t="s">
        <v>11</v>
      </c>
      <c r="AQ202" t="s">
        <v>12</v>
      </c>
      <c r="AR202" t="s">
        <v>23</v>
      </c>
      <c r="AS202" t="s">
        <v>24</v>
      </c>
      <c r="AT202">
        <v>113492</v>
      </c>
      <c r="AU202">
        <v>17148671</v>
      </c>
      <c r="AV202">
        <v>661.8</v>
      </c>
    </row>
    <row r="203" spans="1:48" x14ac:dyDescent="0.35">
      <c r="A203" s="3" t="str">
        <f t="shared" si="6"/>
        <v>2009Female35-44 years</v>
      </c>
      <c r="B203">
        <v>2009</v>
      </c>
      <c r="C203">
        <v>2009</v>
      </c>
      <c r="D203" t="s">
        <v>19</v>
      </c>
      <c r="E203" t="s">
        <v>20</v>
      </c>
      <c r="F203" t="s">
        <v>11</v>
      </c>
      <c r="G203" t="s">
        <v>12</v>
      </c>
      <c r="H203">
        <v>1531</v>
      </c>
      <c r="I203">
        <v>20841610</v>
      </c>
      <c r="J203">
        <v>7.3</v>
      </c>
      <c r="AN203">
        <v>2007</v>
      </c>
      <c r="AO203">
        <v>2007</v>
      </c>
      <c r="AP203" t="s">
        <v>11</v>
      </c>
      <c r="AQ203" t="s">
        <v>12</v>
      </c>
      <c r="AR203" t="s">
        <v>25</v>
      </c>
      <c r="AS203" t="s">
        <v>26</v>
      </c>
      <c r="AT203">
        <v>170894</v>
      </c>
      <c r="AU203">
        <v>10595802</v>
      </c>
      <c r="AV203">
        <v>1612.8</v>
      </c>
    </row>
    <row r="204" spans="1:48" x14ac:dyDescent="0.35">
      <c r="A204" s="3" t="str">
        <f t="shared" si="6"/>
        <v>2009Male35-44 years</v>
      </c>
      <c r="B204">
        <v>2009</v>
      </c>
      <c r="C204">
        <v>2009</v>
      </c>
      <c r="D204" t="s">
        <v>19</v>
      </c>
      <c r="E204" t="s">
        <v>20</v>
      </c>
      <c r="F204" t="s">
        <v>13</v>
      </c>
      <c r="G204" t="s">
        <v>14</v>
      </c>
      <c r="H204">
        <v>5133</v>
      </c>
      <c r="I204">
        <v>20646201</v>
      </c>
      <c r="J204">
        <v>24.9</v>
      </c>
      <c r="AN204">
        <v>2007</v>
      </c>
      <c r="AO204">
        <v>2007</v>
      </c>
      <c r="AP204" t="s">
        <v>11</v>
      </c>
      <c r="AQ204" t="s">
        <v>12</v>
      </c>
      <c r="AR204" t="s">
        <v>27</v>
      </c>
      <c r="AS204" t="s">
        <v>28</v>
      </c>
      <c r="AT204">
        <v>331879</v>
      </c>
      <c r="AU204">
        <v>7694491</v>
      </c>
      <c r="AV204">
        <v>4313.2</v>
      </c>
    </row>
    <row r="205" spans="1:48" x14ac:dyDescent="0.35">
      <c r="A205" s="3" t="str">
        <f t="shared" si="6"/>
        <v>2009Female45-54 years</v>
      </c>
      <c r="B205">
        <v>2009</v>
      </c>
      <c r="C205">
        <v>2009</v>
      </c>
      <c r="D205" t="s">
        <v>21</v>
      </c>
      <c r="E205" t="s">
        <v>22</v>
      </c>
      <c r="F205" t="s">
        <v>11</v>
      </c>
      <c r="G205" t="s">
        <v>12</v>
      </c>
      <c r="H205">
        <v>2124</v>
      </c>
      <c r="I205">
        <v>22797854</v>
      </c>
      <c r="J205">
        <v>9.3000000000000007</v>
      </c>
      <c r="AN205">
        <v>2007</v>
      </c>
      <c r="AO205">
        <v>2007</v>
      </c>
      <c r="AP205" t="s">
        <v>11</v>
      </c>
      <c r="AQ205" t="s">
        <v>12</v>
      </c>
      <c r="AR205" t="s">
        <v>29</v>
      </c>
      <c r="AS205" t="s">
        <v>30</v>
      </c>
      <c r="AT205">
        <v>464781</v>
      </c>
      <c r="AU205">
        <v>3446309</v>
      </c>
      <c r="AV205">
        <v>13486.3</v>
      </c>
    </row>
    <row r="206" spans="1:48" x14ac:dyDescent="0.35">
      <c r="A206" s="3" t="str">
        <f t="shared" si="6"/>
        <v>2009Male45-54 years</v>
      </c>
      <c r="B206">
        <v>2009</v>
      </c>
      <c r="C206">
        <v>2009</v>
      </c>
      <c r="D206" t="s">
        <v>21</v>
      </c>
      <c r="E206" t="s">
        <v>22</v>
      </c>
      <c r="F206" t="s">
        <v>13</v>
      </c>
      <c r="G206" t="s">
        <v>14</v>
      </c>
      <c r="H206">
        <v>6455</v>
      </c>
      <c r="I206">
        <v>22069234</v>
      </c>
      <c r="J206">
        <v>29.2</v>
      </c>
      <c r="AN206">
        <v>2007</v>
      </c>
      <c r="AO206">
        <v>2007</v>
      </c>
      <c r="AP206" t="s">
        <v>11</v>
      </c>
      <c r="AQ206" t="s">
        <v>12</v>
      </c>
      <c r="AR206" t="s">
        <v>31</v>
      </c>
      <c r="AS206" t="s">
        <v>32</v>
      </c>
      <c r="AT206">
        <v>45</v>
      </c>
      <c r="AU206" t="s">
        <v>33</v>
      </c>
      <c r="AV206" t="s">
        <v>33</v>
      </c>
    </row>
    <row r="207" spans="1:48" x14ac:dyDescent="0.35">
      <c r="A207" s="3" t="str">
        <f t="shared" si="6"/>
        <v>2009Female55-64 years</v>
      </c>
      <c r="B207">
        <v>2009</v>
      </c>
      <c r="C207">
        <v>2009</v>
      </c>
      <c r="D207" t="s">
        <v>23</v>
      </c>
      <c r="E207" t="s">
        <v>24</v>
      </c>
      <c r="F207" t="s">
        <v>11</v>
      </c>
      <c r="G207" t="s">
        <v>12</v>
      </c>
      <c r="H207">
        <v>1348</v>
      </c>
      <c r="I207">
        <v>18329541</v>
      </c>
      <c r="J207">
        <v>7.4</v>
      </c>
      <c r="AN207">
        <v>2007</v>
      </c>
      <c r="AO207">
        <v>2007</v>
      </c>
      <c r="AP207" t="s">
        <v>13</v>
      </c>
      <c r="AQ207" t="s">
        <v>14</v>
      </c>
      <c r="AR207" t="s">
        <v>117</v>
      </c>
      <c r="AS207">
        <v>1</v>
      </c>
      <c r="AT207">
        <v>16293</v>
      </c>
      <c r="AU207">
        <v>2120816</v>
      </c>
      <c r="AV207">
        <v>768.2</v>
      </c>
    </row>
    <row r="208" spans="1:48" x14ac:dyDescent="0.35">
      <c r="A208" s="3" t="str">
        <f t="shared" si="6"/>
        <v>2009Male55-64 years</v>
      </c>
      <c r="B208">
        <v>2009</v>
      </c>
      <c r="C208">
        <v>2009</v>
      </c>
      <c r="D208" t="s">
        <v>23</v>
      </c>
      <c r="E208" t="s">
        <v>24</v>
      </c>
      <c r="F208" t="s">
        <v>13</v>
      </c>
      <c r="G208" t="s">
        <v>14</v>
      </c>
      <c r="H208">
        <v>4449</v>
      </c>
      <c r="I208">
        <v>17076059</v>
      </c>
      <c r="J208">
        <v>26.1</v>
      </c>
      <c r="AN208">
        <v>2007</v>
      </c>
      <c r="AO208">
        <v>2007</v>
      </c>
      <c r="AP208" t="s">
        <v>13</v>
      </c>
      <c r="AQ208" t="s">
        <v>14</v>
      </c>
      <c r="AR208" t="s">
        <v>118</v>
      </c>
      <c r="AS208" s="1">
        <v>44200</v>
      </c>
      <c r="AT208">
        <v>2634</v>
      </c>
      <c r="AU208">
        <v>8164877</v>
      </c>
      <c r="AV208">
        <v>32.299999999999997</v>
      </c>
    </row>
    <row r="209" spans="1:48" x14ac:dyDescent="0.35">
      <c r="A209" s="3" t="str">
        <f t="shared" si="6"/>
        <v>2009Female65-74 years</v>
      </c>
      <c r="B209">
        <v>2009</v>
      </c>
      <c r="C209">
        <v>2009</v>
      </c>
      <c r="D209" t="s">
        <v>25</v>
      </c>
      <c r="E209" t="s">
        <v>26</v>
      </c>
      <c r="F209" t="s">
        <v>11</v>
      </c>
      <c r="G209" t="s">
        <v>12</v>
      </c>
      <c r="H209">
        <v>522</v>
      </c>
      <c r="I209">
        <v>11375157</v>
      </c>
      <c r="J209">
        <v>4.5999999999999996</v>
      </c>
      <c r="AN209">
        <v>2007</v>
      </c>
      <c r="AO209">
        <v>2007</v>
      </c>
      <c r="AP209" t="s">
        <v>13</v>
      </c>
      <c r="AQ209" t="s">
        <v>14</v>
      </c>
      <c r="AR209" t="s">
        <v>10</v>
      </c>
      <c r="AS209" s="1">
        <v>44330</v>
      </c>
      <c r="AT209">
        <v>3585</v>
      </c>
      <c r="AU209">
        <v>20744888</v>
      </c>
      <c r="AV209">
        <v>17.3</v>
      </c>
    </row>
    <row r="210" spans="1:48" x14ac:dyDescent="0.35">
      <c r="A210" s="3" t="str">
        <f t="shared" si="6"/>
        <v>2009Male65-74 years</v>
      </c>
      <c r="B210">
        <v>2009</v>
      </c>
      <c r="C210">
        <v>2009</v>
      </c>
      <c r="D210" t="s">
        <v>25</v>
      </c>
      <c r="E210" t="s">
        <v>26</v>
      </c>
      <c r="F210" t="s">
        <v>13</v>
      </c>
      <c r="G210" t="s">
        <v>14</v>
      </c>
      <c r="H210">
        <v>2389</v>
      </c>
      <c r="I210">
        <v>9857942</v>
      </c>
      <c r="J210">
        <v>24.2</v>
      </c>
      <c r="AN210">
        <v>2007</v>
      </c>
      <c r="AO210">
        <v>2007</v>
      </c>
      <c r="AP210" t="s">
        <v>13</v>
      </c>
      <c r="AQ210" t="s">
        <v>14</v>
      </c>
      <c r="AR210" t="s">
        <v>15</v>
      </c>
      <c r="AS210" t="s">
        <v>16</v>
      </c>
      <c r="AT210">
        <v>25316</v>
      </c>
      <c r="AU210">
        <v>22144326</v>
      </c>
      <c r="AV210">
        <v>114.3</v>
      </c>
    </row>
    <row r="211" spans="1:48" x14ac:dyDescent="0.35">
      <c r="A211" s="3" t="str">
        <f t="shared" si="6"/>
        <v>2009Female75-84 years</v>
      </c>
      <c r="B211">
        <v>2009</v>
      </c>
      <c r="C211">
        <v>2009</v>
      </c>
      <c r="D211" t="s">
        <v>27</v>
      </c>
      <c r="E211" t="s">
        <v>28</v>
      </c>
      <c r="F211" t="s">
        <v>11</v>
      </c>
      <c r="G211" t="s">
        <v>12</v>
      </c>
      <c r="H211">
        <v>274</v>
      </c>
      <c r="I211">
        <v>7590640</v>
      </c>
      <c r="J211">
        <v>3.6</v>
      </c>
      <c r="AN211">
        <v>2007</v>
      </c>
      <c r="AO211">
        <v>2007</v>
      </c>
      <c r="AP211" t="s">
        <v>13</v>
      </c>
      <c r="AQ211" t="s">
        <v>14</v>
      </c>
      <c r="AR211" t="s">
        <v>17</v>
      </c>
      <c r="AS211" t="s">
        <v>18</v>
      </c>
      <c r="AT211">
        <v>29792</v>
      </c>
      <c r="AU211">
        <v>19924870</v>
      </c>
      <c r="AV211">
        <v>149.5</v>
      </c>
    </row>
    <row r="212" spans="1:48" x14ac:dyDescent="0.35">
      <c r="A212" s="3" t="str">
        <f t="shared" si="6"/>
        <v>2009Male75-84 years</v>
      </c>
      <c r="B212">
        <v>2009</v>
      </c>
      <c r="C212">
        <v>2009</v>
      </c>
      <c r="D212" t="s">
        <v>27</v>
      </c>
      <c r="E212" t="s">
        <v>28</v>
      </c>
      <c r="F212" t="s">
        <v>13</v>
      </c>
      <c r="G212" t="s">
        <v>14</v>
      </c>
      <c r="H212">
        <v>1786</v>
      </c>
      <c r="I212">
        <v>5432135</v>
      </c>
      <c r="J212">
        <v>32.9</v>
      </c>
      <c r="AN212">
        <v>2007</v>
      </c>
      <c r="AO212">
        <v>2007</v>
      </c>
      <c r="AP212" t="s">
        <v>13</v>
      </c>
      <c r="AQ212" t="s">
        <v>14</v>
      </c>
      <c r="AR212" t="s">
        <v>19</v>
      </c>
      <c r="AS212" t="s">
        <v>20</v>
      </c>
      <c r="AT212">
        <v>50105</v>
      </c>
      <c r="AU212">
        <v>21294228</v>
      </c>
      <c r="AV212">
        <v>235.3</v>
      </c>
    </row>
    <row r="213" spans="1:48" x14ac:dyDescent="0.35">
      <c r="A213" s="3" t="str">
        <f t="shared" si="6"/>
        <v>2009Female85+ years</v>
      </c>
      <c r="B213">
        <v>2009</v>
      </c>
      <c r="C213">
        <v>2009</v>
      </c>
      <c r="D213" t="s">
        <v>29</v>
      </c>
      <c r="E213" t="s">
        <v>30</v>
      </c>
      <c r="F213" t="s">
        <v>11</v>
      </c>
      <c r="G213" t="s">
        <v>12</v>
      </c>
      <c r="H213">
        <v>115</v>
      </c>
      <c r="I213">
        <v>3631954</v>
      </c>
      <c r="J213">
        <v>3.2</v>
      </c>
      <c r="AN213">
        <v>2007</v>
      </c>
      <c r="AO213">
        <v>2007</v>
      </c>
      <c r="AP213" t="s">
        <v>13</v>
      </c>
      <c r="AQ213" t="s">
        <v>14</v>
      </c>
      <c r="AR213" t="s">
        <v>21</v>
      </c>
      <c r="AS213" t="s">
        <v>22</v>
      </c>
      <c r="AT213">
        <v>114456</v>
      </c>
      <c r="AU213">
        <v>21601977</v>
      </c>
      <c r="AV213">
        <v>529.79999999999995</v>
      </c>
    </row>
    <row r="214" spans="1:48" x14ac:dyDescent="0.35">
      <c r="A214" s="3" t="str">
        <f t="shared" si="6"/>
        <v>2009Male85+ years</v>
      </c>
      <c r="B214">
        <v>2009</v>
      </c>
      <c r="C214">
        <v>2009</v>
      </c>
      <c r="D214" t="s">
        <v>29</v>
      </c>
      <c r="E214" t="s">
        <v>30</v>
      </c>
      <c r="F214" t="s">
        <v>13</v>
      </c>
      <c r="G214" t="s">
        <v>14</v>
      </c>
      <c r="H214">
        <v>762</v>
      </c>
      <c r="I214">
        <v>1735347</v>
      </c>
      <c r="J214">
        <v>43.9</v>
      </c>
      <c r="AN214">
        <v>2007</v>
      </c>
      <c r="AO214">
        <v>2007</v>
      </c>
      <c r="AP214" t="s">
        <v>13</v>
      </c>
      <c r="AQ214" t="s">
        <v>14</v>
      </c>
      <c r="AR214" t="s">
        <v>23</v>
      </c>
      <c r="AS214" t="s">
        <v>24</v>
      </c>
      <c r="AT214">
        <v>173618</v>
      </c>
      <c r="AU214">
        <v>15979763</v>
      </c>
      <c r="AV214">
        <v>1086.5</v>
      </c>
    </row>
    <row r="215" spans="1:48" x14ac:dyDescent="0.35">
      <c r="A215" s="3" t="str">
        <f t="shared" si="6"/>
        <v>2009MaleNot Stated</v>
      </c>
      <c r="B215">
        <v>2009</v>
      </c>
      <c r="C215">
        <v>2009</v>
      </c>
      <c r="D215" t="s">
        <v>31</v>
      </c>
      <c r="E215" t="s">
        <v>32</v>
      </c>
      <c r="F215" t="s">
        <v>13</v>
      </c>
      <c r="G215" t="s">
        <v>14</v>
      </c>
      <c r="H215">
        <v>12</v>
      </c>
      <c r="I215" t="s">
        <v>33</v>
      </c>
      <c r="J215" t="s">
        <v>33</v>
      </c>
      <c r="AN215">
        <v>2007</v>
      </c>
      <c r="AO215">
        <v>2007</v>
      </c>
      <c r="AP215" t="s">
        <v>13</v>
      </c>
      <c r="AQ215" t="s">
        <v>14</v>
      </c>
      <c r="AR215" t="s">
        <v>25</v>
      </c>
      <c r="AS215" t="s">
        <v>26</v>
      </c>
      <c r="AT215">
        <v>218344</v>
      </c>
      <c r="AU215">
        <v>9102925</v>
      </c>
      <c r="AV215">
        <v>2398.6</v>
      </c>
    </row>
    <row r="216" spans="1:48" x14ac:dyDescent="0.35">
      <c r="A216" s="3" t="str">
        <f t="shared" si="6"/>
        <v>2010Female5-14 years</v>
      </c>
      <c r="B216">
        <v>2010</v>
      </c>
      <c r="C216">
        <v>2010</v>
      </c>
      <c r="D216" t="s">
        <v>10</v>
      </c>
      <c r="E216" s="1">
        <v>44330</v>
      </c>
      <c r="F216" t="s">
        <v>11</v>
      </c>
      <c r="G216" t="s">
        <v>12</v>
      </c>
      <c r="H216">
        <v>87</v>
      </c>
      <c r="I216">
        <v>20056351</v>
      </c>
      <c r="J216">
        <v>0.4</v>
      </c>
      <c r="AN216">
        <v>2007</v>
      </c>
      <c r="AO216">
        <v>2007</v>
      </c>
      <c r="AP216" t="s">
        <v>13</v>
      </c>
      <c r="AQ216" t="s">
        <v>14</v>
      </c>
      <c r="AR216" t="s">
        <v>27</v>
      </c>
      <c r="AS216" t="s">
        <v>28</v>
      </c>
      <c r="AT216">
        <v>320803</v>
      </c>
      <c r="AU216">
        <v>5392948</v>
      </c>
      <c r="AV216">
        <v>5948.6</v>
      </c>
    </row>
    <row r="217" spans="1:48" x14ac:dyDescent="0.35">
      <c r="A217" s="3" t="str">
        <f t="shared" si="6"/>
        <v>2010Male5-14 years</v>
      </c>
      <c r="B217">
        <v>2010</v>
      </c>
      <c r="C217">
        <v>2010</v>
      </c>
      <c r="D217" t="s">
        <v>10</v>
      </c>
      <c r="E217" s="1">
        <v>44330</v>
      </c>
      <c r="F217" t="s">
        <v>13</v>
      </c>
      <c r="G217" t="s">
        <v>14</v>
      </c>
      <c r="H217">
        <v>187</v>
      </c>
      <c r="I217">
        <v>20969500</v>
      </c>
      <c r="J217">
        <v>0.9</v>
      </c>
      <c r="AN217">
        <v>2007</v>
      </c>
      <c r="AO217">
        <v>2007</v>
      </c>
      <c r="AP217" t="s">
        <v>13</v>
      </c>
      <c r="AQ217" t="s">
        <v>14</v>
      </c>
      <c r="AR217" t="s">
        <v>29</v>
      </c>
      <c r="AS217" t="s">
        <v>30</v>
      </c>
      <c r="AT217">
        <v>248866</v>
      </c>
      <c r="AU217">
        <v>1593236</v>
      </c>
      <c r="AV217">
        <v>15620.2</v>
      </c>
    </row>
    <row r="218" spans="1:48" x14ac:dyDescent="0.35">
      <c r="A218" s="3" t="str">
        <f t="shared" si="6"/>
        <v>2010Female15-24 years</v>
      </c>
      <c r="B218">
        <v>2010</v>
      </c>
      <c r="C218">
        <v>2010</v>
      </c>
      <c r="D218" t="s">
        <v>15</v>
      </c>
      <c r="E218" t="s">
        <v>16</v>
      </c>
      <c r="F218" t="s">
        <v>11</v>
      </c>
      <c r="G218" t="s">
        <v>12</v>
      </c>
      <c r="H218">
        <v>828</v>
      </c>
      <c r="I218">
        <v>21308500</v>
      </c>
      <c r="J218">
        <v>3.9</v>
      </c>
      <c r="AN218">
        <v>2007</v>
      </c>
      <c r="AO218">
        <v>2007</v>
      </c>
      <c r="AP218" t="s">
        <v>13</v>
      </c>
      <c r="AQ218" t="s">
        <v>14</v>
      </c>
      <c r="AR218" t="s">
        <v>31</v>
      </c>
      <c r="AS218" t="s">
        <v>32</v>
      </c>
      <c r="AT218">
        <v>156</v>
      </c>
      <c r="AU218" t="s">
        <v>33</v>
      </c>
      <c r="AV218" t="s">
        <v>33</v>
      </c>
    </row>
    <row r="219" spans="1:48" x14ac:dyDescent="0.35">
      <c r="A219" s="3" t="str">
        <f t="shared" si="6"/>
        <v>2010Male15-24 years</v>
      </c>
      <c r="B219">
        <v>2010</v>
      </c>
      <c r="C219">
        <v>2010</v>
      </c>
      <c r="D219" t="s">
        <v>15</v>
      </c>
      <c r="E219" t="s">
        <v>16</v>
      </c>
      <c r="F219" t="s">
        <v>13</v>
      </c>
      <c r="G219" t="s">
        <v>14</v>
      </c>
      <c r="H219">
        <v>3766</v>
      </c>
      <c r="I219">
        <v>22317842</v>
      </c>
      <c r="J219">
        <v>16.899999999999999</v>
      </c>
      <c r="AN219">
        <v>2008</v>
      </c>
      <c r="AO219">
        <v>2008</v>
      </c>
      <c r="AP219" t="s">
        <v>11</v>
      </c>
      <c r="AQ219" t="s">
        <v>12</v>
      </c>
      <c r="AR219" t="s">
        <v>117</v>
      </c>
      <c r="AS219">
        <v>1</v>
      </c>
      <c r="AT219">
        <v>12390</v>
      </c>
      <c r="AU219">
        <v>2022889</v>
      </c>
      <c r="AV219">
        <v>612.5</v>
      </c>
    </row>
    <row r="220" spans="1:48" x14ac:dyDescent="0.35">
      <c r="A220" s="3" t="str">
        <f t="shared" si="6"/>
        <v>2010Female25-34 years</v>
      </c>
      <c r="B220">
        <v>2010</v>
      </c>
      <c r="C220">
        <v>2010</v>
      </c>
      <c r="D220" t="s">
        <v>17</v>
      </c>
      <c r="E220" t="s">
        <v>18</v>
      </c>
      <c r="F220" t="s">
        <v>11</v>
      </c>
      <c r="G220" t="s">
        <v>12</v>
      </c>
      <c r="H220">
        <v>1091</v>
      </c>
      <c r="I220">
        <v>20431857</v>
      </c>
      <c r="J220">
        <v>5.3</v>
      </c>
      <c r="AN220">
        <v>2008</v>
      </c>
      <c r="AO220">
        <v>2008</v>
      </c>
      <c r="AP220" t="s">
        <v>11</v>
      </c>
      <c r="AQ220" t="s">
        <v>12</v>
      </c>
      <c r="AR220" t="s">
        <v>118</v>
      </c>
      <c r="AS220" s="1">
        <v>44200</v>
      </c>
      <c r="AT220">
        <v>2037</v>
      </c>
      <c r="AU220">
        <v>7891294</v>
      </c>
      <c r="AV220">
        <v>25.8</v>
      </c>
    </row>
    <row r="221" spans="1:48" x14ac:dyDescent="0.35">
      <c r="A221" s="3" t="str">
        <f t="shared" si="6"/>
        <v>2010Male25-34 years</v>
      </c>
      <c r="B221">
        <v>2010</v>
      </c>
      <c r="C221">
        <v>2010</v>
      </c>
      <c r="D221" t="s">
        <v>17</v>
      </c>
      <c r="E221" t="s">
        <v>18</v>
      </c>
      <c r="F221" t="s">
        <v>13</v>
      </c>
      <c r="G221" t="s">
        <v>14</v>
      </c>
      <c r="H221">
        <v>4637</v>
      </c>
      <c r="I221">
        <v>20632091</v>
      </c>
      <c r="J221">
        <v>22.5</v>
      </c>
      <c r="AN221">
        <v>2008</v>
      </c>
      <c r="AO221">
        <v>2008</v>
      </c>
      <c r="AP221" t="s">
        <v>11</v>
      </c>
      <c r="AQ221" t="s">
        <v>12</v>
      </c>
      <c r="AR221" t="s">
        <v>10</v>
      </c>
      <c r="AS221" s="1">
        <v>44330</v>
      </c>
      <c r="AT221">
        <v>2371</v>
      </c>
      <c r="AU221">
        <v>19856962</v>
      </c>
      <c r="AV221">
        <v>11.9</v>
      </c>
    </row>
    <row r="222" spans="1:48" x14ac:dyDescent="0.35">
      <c r="A222" s="3" t="str">
        <f t="shared" si="6"/>
        <v>2010Female35-44 years</v>
      </c>
      <c r="B222">
        <v>2010</v>
      </c>
      <c r="C222">
        <v>2010</v>
      </c>
      <c r="D222" t="s">
        <v>19</v>
      </c>
      <c r="E222" t="s">
        <v>20</v>
      </c>
      <c r="F222" t="s">
        <v>11</v>
      </c>
      <c r="G222" t="s">
        <v>12</v>
      </c>
      <c r="H222">
        <v>1535</v>
      </c>
      <c r="I222">
        <v>20634607</v>
      </c>
      <c r="J222">
        <v>7.4</v>
      </c>
      <c r="AN222">
        <v>2008</v>
      </c>
      <c r="AO222">
        <v>2008</v>
      </c>
      <c r="AP222" t="s">
        <v>11</v>
      </c>
      <c r="AQ222" t="s">
        <v>12</v>
      </c>
      <c r="AR222" t="s">
        <v>15</v>
      </c>
      <c r="AS222" t="s">
        <v>16</v>
      </c>
      <c r="AT222">
        <v>8171</v>
      </c>
      <c r="AU222">
        <v>21144714</v>
      </c>
      <c r="AV222">
        <v>38.6</v>
      </c>
    </row>
    <row r="223" spans="1:48" x14ac:dyDescent="0.35">
      <c r="A223" s="3" t="str">
        <f t="shared" si="6"/>
        <v>2010Male35-44 years</v>
      </c>
      <c r="B223">
        <v>2010</v>
      </c>
      <c r="C223">
        <v>2010</v>
      </c>
      <c r="D223" t="s">
        <v>19</v>
      </c>
      <c r="E223" t="s">
        <v>20</v>
      </c>
      <c r="F223" t="s">
        <v>13</v>
      </c>
      <c r="G223" t="s">
        <v>14</v>
      </c>
      <c r="H223">
        <v>5022</v>
      </c>
      <c r="I223">
        <v>20435999</v>
      </c>
      <c r="J223">
        <v>24.6</v>
      </c>
      <c r="AN223">
        <v>2008</v>
      </c>
      <c r="AO223">
        <v>2008</v>
      </c>
      <c r="AP223" t="s">
        <v>11</v>
      </c>
      <c r="AQ223" t="s">
        <v>12</v>
      </c>
      <c r="AR223" t="s">
        <v>17</v>
      </c>
      <c r="AS223" t="s">
        <v>18</v>
      </c>
      <c r="AT223">
        <v>12640</v>
      </c>
      <c r="AU223">
        <v>20019411</v>
      </c>
      <c r="AV223">
        <v>63.1</v>
      </c>
    </row>
    <row r="224" spans="1:48" x14ac:dyDescent="0.35">
      <c r="A224" s="3" t="str">
        <f t="shared" si="6"/>
        <v>2010Female45-54 years</v>
      </c>
      <c r="B224">
        <v>2010</v>
      </c>
      <c r="C224">
        <v>2010</v>
      </c>
      <c r="D224" t="s">
        <v>21</v>
      </c>
      <c r="E224" t="s">
        <v>22</v>
      </c>
      <c r="F224" t="s">
        <v>11</v>
      </c>
      <c r="G224" t="s">
        <v>12</v>
      </c>
      <c r="H224">
        <v>2061</v>
      </c>
      <c r="I224">
        <v>22864357</v>
      </c>
      <c r="J224">
        <v>9</v>
      </c>
      <c r="AN224">
        <v>2008</v>
      </c>
      <c r="AO224">
        <v>2008</v>
      </c>
      <c r="AP224" t="s">
        <v>11</v>
      </c>
      <c r="AQ224" t="s">
        <v>12</v>
      </c>
      <c r="AR224" t="s">
        <v>19</v>
      </c>
      <c r="AS224" t="s">
        <v>20</v>
      </c>
      <c r="AT224">
        <v>28684</v>
      </c>
      <c r="AU224">
        <v>21195733</v>
      </c>
      <c r="AV224">
        <v>135.30000000000001</v>
      </c>
    </row>
    <row r="225" spans="1:48" x14ac:dyDescent="0.35">
      <c r="A225" s="3" t="str">
        <f t="shared" si="6"/>
        <v>2010Male45-54 years</v>
      </c>
      <c r="B225">
        <v>2010</v>
      </c>
      <c r="C225">
        <v>2010</v>
      </c>
      <c r="D225" t="s">
        <v>21</v>
      </c>
      <c r="E225" t="s">
        <v>22</v>
      </c>
      <c r="F225" t="s">
        <v>13</v>
      </c>
      <c r="G225" t="s">
        <v>14</v>
      </c>
      <c r="H225">
        <v>6720</v>
      </c>
      <c r="I225">
        <v>22142359</v>
      </c>
      <c r="J225">
        <v>30.3</v>
      </c>
      <c r="AN225">
        <v>2008</v>
      </c>
      <c r="AO225">
        <v>2008</v>
      </c>
      <c r="AP225" t="s">
        <v>11</v>
      </c>
      <c r="AQ225" t="s">
        <v>12</v>
      </c>
      <c r="AR225" t="s">
        <v>21</v>
      </c>
      <c r="AS225" t="s">
        <v>22</v>
      </c>
      <c r="AT225">
        <v>71504</v>
      </c>
      <c r="AU225">
        <v>22597536</v>
      </c>
      <c r="AV225">
        <v>316.39999999999998</v>
      </c>
    </row>
    <row r="226" spans="1:48" x14ac:dyDescent="0.35">
      <c r="A226" s="3" t="str">
        <f t="shared" si="6"/>
        <v>2010Female55-64 years</v>
      </c>
      <c r="B226">
        <v>2010</v>
      </c>
      <c r="C226">
        <v>2010</v>
      </c>
      <c r="D226" t="s">
        <v>23</v>
      </c>
      <c r="E226" t="s">
        <v>24</v>
      </c>
      <c r="F226" t="s">
        <v>11</v>
      </c>
      <c r="G226" t="s">
        <v>12</v>
      </c>
      <c r="H226">
        <v>1511</v>
      </c>
      <c r="I226">
        <v>18881581</v>
      </c>
      <c r="J226">
        <v>8</v>
      </c>
      <c r="AN226">
        <v>2008</v>
      </c>
      <c r="AO226">
        <v>2008</v>
      </c>
      <c r="AP226" t="s">
        <v>11</v>
      </c>
      <c r="AQ226" t="s">
        <v>12</v>
      </c>
      <c r="AR226" t="s">
        <v>23</v>
      </c>
      <c r="AS226" t="s">
        <v>24</v>
      </c>
      <c r="AT226">
        <v>116632</v>
      </c>
      <c r="AU226">
        <v>17681763</v>
      </c>
      <c r="AV226">
        <v>659.6</v>
      </c>
    </row>
    <row r="227" spans="1:48" x14ac:dyDescent="0.35">
      <c r="A227" s="3" t="str">
        <f t="shared" si="6"/>
        <v>2010Male55-64 years</v>
      </c>
      <c r="B227">
        <v>2010</v>
      </c>
      <c r="C227">
        <v>2010</v>
      </c>
      <c r="D227" t="s">
        <v>23</v>
      </c>
      <c r="E227" t="s">
        <v>24</v>
      </c>
      <c r="F227" t="s">
        <v>13</v>
      </c>
      <c r="G227" t="s">
        <v>14</v>
      </c>
      <c r="H227">
        <v>4864</v>
      </c>
      <c r="I227">
        <v>17601148</v>
      </c>
      <c r="J227">
        <v>27.6</v>
      </c>
      <c r="AN227">
        <v>2008</v>
      </c>
      <c r="AO227">
        <v>2008</v>
      </c>
      <c r="AP227" t="s">
        <v>11</v>
      </c>
      <c r="AQ227" t="s">
        <v>12</v>
      </c>
      <c r="AR227" t="s">
        <v>25</v>
      </c>
      <c r="AS227" t="s">
        <v>26</v>
      </c>
      <c r="AT227">
        <v>176179</v>
      </c>
      <c r="AU227">
        <v>11004244</v>
      </c>
      <c r="AV227">
        <v>1601</v>
      </c>
    </row>
    <row r="228" spans="1:48" x14ac:dyDescent="0.35">
      <c r="A228" s="3" t="str">
        <f t="shared" si="6"/>
        <v>2010Female65-74 years</v>
      </c>
      <c r="B228">
        <v>2010</v>
      </c>
      <c r="C228">
        <v>2010</v>
      </c>
      <c r="D228" t="s">
        <v>25</v>
      </c>
      <c r="E228" t="s">
        <v>26</v>
      </c>
      <c r="F228" t="s">
        <v>11</v>
      </c>
      <c r="G228" t="s">
        <v>12</v>
      </c>
      <c r="H228">
        <v>556</v>
      </c>
      <c r="I228">
        <v>11616910</v>
      </c>
      <c r="J228">
        <v>4.8</v>
      </c>
      <c r="AN228">
        <v>2008</v>
      </c>
      <c r="AO228">
        <v>2008</v>
      </c>
      <c r="AP228" t="s">
        <v>11</v>
      </c>
      <c r="AQ228" t="s">
        <v>12</v>
      </c>
      <c r="AR228" t="s">
        <v>27</v>
      </c>
      <c r="AS228" t="s">
        <v>28</v>
      </c>
      <c r="AT228">
        <v>331664</v>
      </c>
      <c r="AU228">
        <v>7656443</v>
      </c>
      <c r="AV228">
        <v>4331.8</v>
      </c>
    </row>
    <row r="229" spans="1:48" x14ac:dyDescent="0.35">
      <c r="A229" s="3" t="str">
        <f t="shared" si="6"/>
        <v>2010Male65-74 years</v>
      </c>
      <c r="B229">
        <v>2010</v>
      </c>
      <c r="C229">
        <v>2010</v>
      </c>
      <c r="D229" t="s">
        <v>25</v>
      </c>
      <c r="E229" t="s">
        <v>26</v>
      </c>
      <c r="F229" t="s">
        <v>13</v>
      </c>
      <c r="G229" t="s">
        <v>14</v>
      </c>
      <c r="H229">
        <v>2416</v>
      </c>
      <c r="I229">
        <v>10096519</v>
      </c>
      <c r="J229">
        <v>23.9</v>
      </c>
      <c r="AN229">
        <v>2008</v>
      </c>
      <c r="AO229">
        <v>2008</v>
      </c>
      <c r="AP229" t="s">
        <v>11</v>
      </c>
      <c r="AQ229" t="s">
        <v>12</v>
      </c>
      <c r="AR229" t="s">
        <v>29</v>
      </c>
      <c r="AS229" t="s">
        <v>30</v>
      </c>
      <c r="AT229">
        <v>483470</v>
      </c>
      <c r="AU229">
        <v>3533026</v>
      </c>
      <c r="AV229">
        <v>13684.3</v>
      </c>
    </row>
    <row r="230" spans="1:48" x14ac:dyDescent="0.35">
      <c r="A230" s="3" t="str">
        <f t="shared" si="6"/>
        <v>2010Female75-84 years</v>
      </c>
      <c r="B230">
        <v>2010</v>
      </c>
      <c r="C230">
        <v>2010</v>
      </c>
      <c r="D230" t="s">
        <v>27</v>
      </c>
      <c r="E230" t="s">
        <v>28</v>
      </c>
      <c r="F230" t="s">
        <v>11</v>
      </c>
      <c r="G230" t="s">
        <v>12</v>
      </c>
      <c r="H230">
        <v>282</v>
      </c>
      <c r="I230">
        <v>7584360</v>
      </c>
      <c r="J230">
        <v>3.7</v>
      </c>
      <c r="AN230">
        <v>2008</v>
      </c>
      <c r="AO230">
        <v>2008</v>
      </c>
      <c r="AP230" t="s">
        <v>11</v>
      </c>
      <c r="AQ230" t="s">
        <v>12</v>
      </c>
      <c r="AR230" t="s">
        <v>31</v>
      </c>
      <c r="AS230" t="s">
        <v>32</v>
      </c>
      <c r="AT230">
        <v>45</v>
      </c>
      <c r="AU230" t="s">
        <v>33</v>
      </c>
      <c r="AV230" t="s">
        <v>33</v>
      </c>
    </row>
    <row r="231" spans="1:48" x14ac:dyDescent="0.35">
      <c r="A231" s="3" t="str">
        <f t="shared" si="6"/>
        <v>2010Male75-84 years</v>
      </c>
      <c r="B231">
        <v>2010</v>
      </c>
      <c r="C231">
        <v>2010</v>
      </c>
      <c r="D231" t="s">
        <v>27</v>
      </c>
      <c r="E231" t="s">
        <v>28</v>
      </c>
      <c r="F231" t="s">
        <v>13</v>
      </c>
      <c r="G231" t="s">
        <v>14</v>
      </c>
      <c r="H231">
        <v>1769</v>
      </c>
      <c r="I231">
        <v>5476762</v>
      </c>
      <c r="J231">
        <v>32.299999999999997</v>
      </c>
      <c r="AN231">
        <v>2008</v>
      </c>
      <c r="AO231">
        <v>2008</v>
      </c>
      <c r="AP231" t="s">
        <v>13</v>
      </c>
      <c r="AQ231" t="s">
        <v>14</v>
      </c>
      <c r="AR231" t="s">
        <v>117</v>
      </c>
      <c r="AS231">
        <v>1</v>
      </c>
      <c r="AT231">
        <v>15669</v>
      </c>
      <c r="AU231">
        <v>2109846</v>
      </c>
      <c r="AV231">
        <v>742.7</v>
      </c>
    </row>
    <row r="232" spans="1:48" x14ac:dyDescent="0.35">
      <c r="A232" s="3" t="str">
        <f t="shared" si="6"/>
        <v>2010Female85+ years</v>
      </c>
      <c r="B232">
        <v>2010</v>
      </c>
      <c r="C232">
        <v>2010</v>
      </c>
      <c r="D232" t="s">
        <v>29</v>
      </c>
      <c r="E232" t="s">
        <v>30</v>
      </c>
      <c r="F232" t="s">
        <v>11</v>
      </c>
      <c r="G232" t="s">
        <v>12</v>
      </c>
      <c r="H232">
        <v>121</v>
      </c>
      <c r="I232">
        <v>3703754</v>
      </c>
      <c r="J232">
        <v>3.3</v>
      </c>
      <c r="AN232">
        <v>2008</v>
      </c>
      <c r="AO232">
        <v>2008</v>
      </c>
      <c r="AP232" t="s">
        <v>13</v>
      </c>
      <c r="AQ232" t="s">
        <v>14</v>
      </c>
      <c r="AR232" t="s">
        <v>118</v>
      </c>
      <c r="AS232" s="1">
        <v>44200</v>
      </c>
      <c r="AT232">
        <v>2693</v>
      </c>
      <c r="AU232">
        <v>8247098</v>
      </c>
      <c r="AV232">
        <v>32.700000000000003</v>
      </c>
    </row>
    <row r="233" spans="1:48" x14ac:dyDescent="0.35">
      <c r="A233" s="3" t="str">
        <f t="shared" si="6"/>
        <v>2010Male85+ years</v>
      </c>
      <c r="B233">
        <v>2010</v>
      </c>
      <c r="C233">
        <v>2010</v>
      </c>
      <c r="D233" t="s">
        <v>29</v>
      </c>
      <c r="E233" t="s">
        <v>30</v>
      </c>
      <c r="F233" t="s">
        <v>13</v>
      </c>
      <c r="G233" t="s">
        <v>14</v>
      </c>
      <c r="H233">
        <v>847</v>
      </c>
      <c r="I233">
        <v>1789679</v>
      </c>
      <c r="J233">
        <v>47.3</v>
      </c>
      <c r="AN233">
        <v>2008</v>
      </c>
      <c r="AO233">
        <v>2008</v>
      </c>
      <c r="AP233" t="s">
        <v>13</v>
      </c>
      <c r="AQ233" t="s">
        <v>14</v>
      </c>
      <c r="AR233" t="s">
        <v>10</v>
      </c>
      <c r="AS233" s="1">
        <v>44330</v>
      </c>
      <c r="AT233">
        <v>3280</v>
      </c>
      <c r="AU233">
        <v>20779295</v>
      </c>
      <c r="AV233">
        <v>15.8</v>
      </c>
    </row>
    <row r="234" spans="1:48" x14ac:dyDescent="0.35">
      <c r="A234" s="3" t="str">
        <f t="shared" si="6"/>
        <v>2010FemaleNot Stated</v>
      </c>
      <c r="B234">
        <v>2010</v>
      </c>
      <c r="C234">
        <v>2010</v>
      </c>
      <c r="D234" t="s">
        <v>31</v>
      </c>
      <c r="E234" t="s">
        <v>32</v>
      </c>
      <c r="F234" t="s">
        <v>11</v>
      </c>
      <c r="G234" t="s">
        <v>12</v>
      </c>
      <c r="H234">
        <v>1</v>
      </c>
      <c r="I234" t="s">
        <v>33</v>
      </c>
      <c r="J234" t="s">
        <v>33</v>
      </c>
      <c r="AN234">
        <v>2008</v>
      </c>
      <c r="AO234">
        <v>2008</v>
      </c>
      <c r="AP234" t="s">
        <v>13</v>
      </c>
      <c r="AQ234" t="s">
        <v>14</v>
      </c>
      <c r="AR234" t="s">
        <v>15</v>
      </c>
      <c r="AS234" t="s">
        <v>16</v>
      </c>
      <c r="AT234">
        <v>24027</v>
      </c>
      <c r="AU234">
        <v>22246778</v>
      </c>
      <c r="AV234">
        <v>108</v>
      </c>
    </row>
    <row r="235" spans="1:48" x14ac:dyDescent="0.35">
      <c r="A235" s="3" t="str">
        <f t="shared" si="6"/>
        <v>2010MaleNot Stated</v>
      </c>
      <c r="B235">
        <v>2010</v>
      </c>
      <c r="C235">
        <v>2010</v>
      </c>
      <c r="D235" t="s">
        <v>31</v>
      </c>
      <c r="E235" t="s">
        <v>32</v>
      </c>
      <c r="F235" t="s">
        <v>13</v>
      </c>
      <c r="G235" t="s">
        <v>14</v>
      </c>
      <c r="H235">
        <v>6</v>
      </c>
      <c r="I235" t="s">
        <v>33</v>
      </c>
      <c r="J235" t="s">
        <v>33</v>
      </c>
      <c r="AN235">
        <v>2008</v>
      </c>
      <c r="AO235">
        <v>2008</v>
      </c>
      <c r="AP235" t="s">
        <v>13</v>
      </c>
      <c r="AQ235" t="s">
        <v>14</v>
      </c>
      <c r="AR235" t="s">
        <v>17</v>
      </c>
      <c r="AS235" t="s">
        <v>18</v>
      </c>
      <c r="AT235">
        <v>29635</v>
      </c>
      <c r="AU235">
        <v>20188062</v>
      </c>
      <c r="AV235">
        <v>146.80000000000001</v>
      </c>
    </row>
    <row r="236" spans="1:48" x14ac:dyDescent="0.35">
      <c r="A236" s="3" t="str">
        <f t="shared" si="6"/>
        <v>2011Female5-14 years</v>
      </c>
      <c r="B236">
        <v>2011</v>
      </c>
      <c r="C236">
        <v>2011</v>
      </c>
      <c r="D236" t="s">
        <v>10</v>
      </c>
      <c r="E236" s="1">
        <v>44330</v>
      </c>
      <c r="F236" t="s">
        <v>11</v>
      </c>
      <c r="G236" t="s">
        <v>12</v>
      </c>
      <c r="H236">
        <v>86</v>
      </c>
      <c r="I236">
        <v>20067831</v>
      </c>
      <c r="J236">
        <v>0.4</v>
      </c>
      <c r="AN236">
        <v>2008</v>
      </c>
      <c r="AO236">
        <v>2008</v>
      </c>
      <c r="AP236" t="s">
        <v>13</v>
      </c>
      <c r="AQ236" t="s">
        <v>14</v>
      </c>
      <c r="AR236" t="s">
        <v>19</v>
      </c>
      <c r="AS236" t="s">
        <v>20</v>
      </c>
      <c r="AT236">
        <v>47686</v>
      </c>
      <c r="AU236">
        <v>20996753</v>
      </c>
      <c r="AV236">
        <v>227.1</v>
      </c>
    </row>
    <row r="237" spans="1:48" x14ac:dyDescent="0.35">
      <c r="A237" s="3" t="str">
        <f t="shared" si="6"/>
        <v>2011Male5-14 years</v>
      </c>
      <c r="B237">
        <v>2011</v>
      </c>
      <c r="C237">
        <v>2011</v>
      </c>
      <c r="D237" t="s">
        <v>10</v>
      </c>
      <c r="E237" s="1">
        <v>44330</v>
      </c>
      <c r="F237" t="s">
        <v>13</v>
      </c>
      <c r="G237" t="s">
        <v>14</v>
      </c>
      <c r="H237">
        <v>201</v>
      </c>
      <c r="I237">
        <v>20971217</v>
      </c>
      <c r="J237">
        <v>1</v>
      </c>
      <c r="AN237">
        <v>2008</v>
      </c>
      <c r="AO237">
        <v>2008</v>
      </c>
      <c r="AP237" t="s">
        <v>13</v>
      </c>
      <c r="AQ237" t="s">
        <v>14</v>
      </c>
      <c r="AR237" t="s">
        <v>21</v>
      </c>
      <c r="AS237" t="s">
        <v>22</v>
      </c>
      <c r="AT237">
        <v>115038</v>
      </c>
      <c r="AU237">
        <v>21862911</v>
      </c>
      <c r="AV237">
        <v>526.20000000000005</v>
      </c>
    </row>
    <row r="238" spans="1:48" x14ac:dyDescent="0.35">
      <c r="A238" s="3" t="str">
        <f t="shared" si="6"/>
        <v>2011Female15-24 years</v>
      </c>
      <c r="B238">
        <v>2011</v>
      </c>
      <c r="C238">
        <v>2011</v>
      </c>
      <c r="D238" t="s">
        <v>15</v>
      </c>
      <c r="E238" t="s">
        <v>16</v>
      </c>
      <c r="F238" t="s">
        <v>11</v>
      </c>
      <c r="G238" t="s">
        <v>12</v>
      </c>
      <c r="H238">
        <v>862</v>
      </c>
      <c r="I238">
        <v>21366229</v>
      </c>
      <c r="J238">
        <v>4</v>
      </c>
      <c r="AN238">
        <v>2008</v>
      </c>
      <c r="AO238">
        <v>2008</v>
      </c>
      <c r="AP238" t="s">
        <v>13</v>
      </c>
      <c r="AQ238" t="s">
        <v>14</v>
      </c>
      <c r="AR238" t="s">
        <v>23</v>
      </c>
      <c r="AS238" t="s">
        <v>24</v>
      </c>
      <c r="AT238">
        <v>179550</v>
      </c>
      <c r="AU238">
        <v>16475300</v>
      </c>
      <c r="AV238">
        <v>1089.8</v>
      </c>
    </row>
    <row r="239" spans="1:48" x14ac:dyDescent="0.35">
      <c r="A239" s="3" t="str">
        <f t="shared" si="6"/>
        <v>2011Male15-24 years</v>
      </c>
      <c r="B239">
        <v>2011</v>
      </c>
      <c r="C239">
        <v>2011</v>
      </c>
      <c r="D239" t="s">
        <v>15</v>
      </c>
      <c r="E239" t="s">
        <v>16</v>
      </c>
      <c r="F239" t="s">
        <v>13</v>
      </c>
      <c r="G239" t="s">
        <v>14</v>
      </c>
      <c r="H239">
        <v>3957</v>
      </c>
      <c r="I239">
        <v>22431646</v>
      </c>
      <c r="J239">
        <v>17.600000000000001</v>
      </c>
      <c r="AN239">
        <v>2008</v>
      </c>
      <c r="AO239">
        <v>2008</v>
      </c>
      <c r="AP239" t="s">
        <v>13</v>
      </c>
      <c r="AQ239" t="s">
        <v>14</v>
      </c>
      <c r="AR239" t="s">
        <v>25</v>
      </c>
      <c r="AS239" t="s">
        <v>26</v>
      </c>
      <c r="AT239">
        <v>225400</v>
      </c>
      <c r="AU239">
        <v>9501435</v>
      </c>
      <c r="AV239">
        <v>2372.3000000000002</v>
      </c>
    </row>
    <row r="240" spans="1:48" x14ac:dyDescent="0.35">
      <c r="A240" s="3" t="str">
        <f t="shared" si="6"/>
        <v>2011Female25-34 years</v>
      </c>
      <c r="B240">
        <v>2011</v>
      </c>
      <c r="C240">
        <v>2011</v>
      </c>
      <c r="D240" t="s">
        <v>17</v>
      </c>
      <c r="E240" t="s">
        <v>18</v>
      </c>
      <c r="F240" t="s">
        <v>11</v>
      </c>
      <c r="G240" t="s">
        <v>12</v>
      </c>
      <c r="H240">
        <v>1237</v>
      </c>
      <c r="I240">
        <v>20746335</v>
      </c>
      <c r="J240">
        <v>6</v>
      </c>
      <c r="AN240">
        <v>2008</v>
      </c>
      <c r="AO240">
        <v>2008</v>
      </c>
      <c r="AP240" t="s">
        <v>13</v>
      </c>
      <c r="AQ240" t="s">
        <v>14</v>
      </c>
      <c r="AR240" t="s">
        <v>27</v>
      </c>
      <c r="AS240" t="s">
        <v>28</v>
      </c>
      <c r="AT240">
        <v>321896</v>
      </c>
      <c r="AU240">
        <v>5419659</v>
      </c>
      <c r="AV240">
        <v>5939.4</v>
      </c>
    </row>
    <row r="241" spans="1:48" x14ac:dyDescent="0.35">
      <c r="A241" s="3" t="str">
        <f t="shared" si="6"/>
        <v>2011Male25-34 years</v>
      </c>
      <c r="B241">
        <v>2011</v>
      </c>
      <c r="C241">
        <v>2011</v>
      </c>
      <c r="D241" t="s">
        <v>17</v>
      </c>
      <c r="E241" t="s">
        <v>18</v>
      </c>
      <c r="F241" t="s">
        <v>13</v>
      </c>
      <c r="G241" t="s">
        <v>14</v>
      </c>
      <c r="H241">
        <v>4847</v>
      </c>
      <c r="I241">
        <v>21044163</v>
      </c>
      <c r="J241">
        <v>23</v>
      </c>
      <c r="AN241">
        <v>2008</v>
      </c>
      <c r="AO241">
        <v>2008</v>
      </c>
      <c r="AP241" t="s">
        <v>13</v>
      </c>
      <c r="AQ241" t="s">
        <v>14</v>
      </c>
      <c r="AR241" t="s">
        <v>29</v>
      </c>
      <c r="AS241" t="s">
        <v>30</v>
      </c>
      <c r="AT241">
        <v>261221</v>
      </c>
      <c r="AU241">
        <v>1662814</v>
      </c>
      <c r="AV241">
        <v>15709.6</v>
      </c>
    </row>
    <row r="242" spans="1:48" x14ac:dyDescent="0.35">
      <c r="A242" s="3" t="str">
        <f t="shared" si="6"/>
        <v>2011Female35-44 years</v>
      </c>
      <c r="B242">
        <v>2011</v>
      </c>
      <c r="C242">
        <v>2011</v>
      </c>
      <c r="D242" t="s">
        <v>19</v>
      </c>
      <c r="E242" t="s">
        <v>20</v>
      </c>
      <c r="F242" t="s">
        <v>11</v>
      </c>
      <c r="G242" t="s">
        <v>12</v>
      </c>
      <c r="H242">
        <v>1551</v>
      </c>
      <c r="I242">
        <v>20404484</v>
      </c>
      <c r="J242">
        <v>7.6</v>
      </c>
      <c r="AN242">
        <v>2008</v>
      </c>
      <c r="AO242">
        <v>2008</v>
      </c>
      <c r="AP242" t="s">
        <v>13</v>
      </c>
      <c r="AQ242" t="s">
        <v>14</v>
      </c>
      <c r="AR242" t="s">
        <v>31</v>
      </c>
      <c r="AS242" t="s">
        <v>32</v>
      </c>
      <c r="AT242">
        <v>102</v>
      </c>
      <c r="AU242" t="s">
        <v>33</v>
      </c>
      <c r="AV242" t="s">
        <v>33</v>
      </c>
    </row>
    <row r="243" spans="1:48" x14ac:dyDescent="0.35">
      <c r="A243" s="3" t="str">
        <f t="shared" si="6"/>
        <v>2011Male35-44 years</v>
      </c>
      <c r="B243">
        <v>2011</v>
      </c>
      <c r="C243">
        <v>2011</v>
      </c>
      <c r="D243" t="s">
        <v>19</v>
      </c>
      <c r="E243" t="s">
        <v>20</v>
      </c>
      <c r="F243" t="s">
        <v>13</v>
      </c>
      <c r="G243" t="s">
        <v>14</v>
      </c>
      <c r="H243">
        <v>5037</v>
      </c>
      <c r="I243">
        <v>20223470</v>
      </c>
      <c r="J243">
        <v>24.9</v>
      </c>
      <c r="AN243">
        <v>2009</v>
      </c>
      <c r="AO243">
        <v>2009</v>
      </c>
      <c r="AP243" t="s">
        <v>11</v>
      </c>
      <c r="AQ243" t="s">
        <v>12</v>
      </c>
      <c r="AR243" t="s">
        <v>117</v>
      </c>
      <c r="AS243">
        <v>1</v>
      </c>
      <c r="AT243">
        <v>11589</v>
      </c>
      <c r="AU243">
        <v>1959169</v>
      </c>
      <c r="AV243">
        <v>591.5</v>
      </c>
    </row>
    <row r="244" spans="1:48" x14ac:dyDescent="0.35">
      <c r="A244" s="3" t="str">
        <f t="shared" si="6"/>
        <v>2011Female45-54 years</v>
      </c>
      <c r="B244">
        <v>2011</v>
      </c>
      <c r="C244">
        <v>2011</v>
      </c>
      <c r="D244" t="s">
        <v>21</v>
      </c>
      <c r="E244" t="s">
        <v>22</v>
      </c>
      <c r="F244" t="s">
        <v>11</v>
      </c>
      <c r="G244" t="s">
        <v>12</v>
      </c>
      <c r="H244">
        <v>2213</v>
      </c>
      <c r="I244">
        <v>22698956</v>
      </c>
      <c r="J244">
        <v>9.6999999999999993</v>
      </c>
      <c r="AN244">
        <v>2009</v>
      </c>
      <c r="AO244">
        <v>2009</v>
      </c>
      <c r="AP244" t="s">
        <v>11</v>
      </c>
      <c r="AQ244" t="s">
        <v>12</v>
      </c>
      <c r="AR244" t="s">
        <v>118</v>
      </c>
      <c r="AS244" s="1">
        <v>44200</v>
      </c>
      <c r="AT244">
        <v>1955</v>
      </c>
      <c r="AU244">
        <v>7943260</v>
      </c>
      <c r="AV244">
        <v>24.6</v>
      </c>
    </row>
    <row r="245" spans="1:48" x14ac:dyDescent="0.35">
      <c r="A245" s="3" t="str">
        <f t="shared" si="6"/>
        <v>2011Male45-54 years</v>
      </c>
      <c r="B245">
        <v>2011</v>
      </c>
      <c r="C245">
        <v>2011</v>
      </c>
      <c r="D245" t="s">
        <v>21</v>
      </c>
      <c r="E245" t="s">
        <v>22</v>
      </c>
      <c r="F245" t="s">
        <v>13</v>
      </c>
      <c r="G245" t="s">
        <v>14</v>
      </c>
      <c r="H245">
        <v>6623</v>
      </c>
      <c r="I245">
        <v>22019247</v>
      </c>
      <c r="J245">
        <v>30.1</v>
      </c>
      <c r="AN245">
        <v>2009</v>
      </c>
      <c r="AO245">
        <v>2009</v>
      </c>
      <c r="AP245" t="s">
        <v>11</v>
      </c>
      <c r="AQ245" t="s">
        <v>12</v>
      </c>
      <c r="AR245" t="s">
        <v>10</v>
      </c>
      <c r="AS245" s="1">
        <v>44330</v>
      </c>
      <c r="AT245">
        <v>2403</v>
      </c>
      <c r="AU245">
        <v>19963476</v>
      </c>
      <c r="AV245">
        <v>12</v>
      </c>
    </row>
    <row r="246" spans="1:48" x14ac:dyDescent="0.35">
      <c r="A246" s="3" t="str">
        <f t="shared" si="6"/>
        <v>2011Female55-64 years</v>
      </c>
      <c r="B246">
        <v>2011</v>
      </c>
      <c r="C246">
        <v>2011</v>
      </c>
      <c r="D246" t="s">
        <v>23</v>
      </c>
      <c r="E246" t="s">
        <v>24</v>
      </c>
      <c r="F246" t="s">
        <v>11</v>
      </c>
      <c r="G246" t="s">
        <v>12</v>
      </c>
      <c r="H246">
        <v>1498</v>
      </c>
      <c r="I246">
        <v>19703935</v>
      </c>
      <c r="J246">
        <v>7.6</v>
      </c>
      <c r="AN246">
        <v>2009</v>
      </c>
      <c r="AO246">
        <v>2009</v>
      </c>
      <c r="AP246" t="s">
        <v>11</v>
      </c>
      <c r="AQ246" t="s">
        <v>12</v>
      </c>
      <c r="AR246" t="s">
        <v>15</v>
      </c>
      <c r="AS246" t="s">
        <v>16</v>
      </c>
      <c r="AT246">
        <v>8104</v>
      </c>
      <c r="AU246">
        <v>21263984</v>
      </c>
      <c r="AV246">
        <v>38.1</v>
      </c>
    </row>
    <row r="247" spans="1:48" x14ac:dyDescent="0.35">
      <c r="A247" s="3" t="str">
        <f t="shared" si="6"/>
        <v>2011Male55-64 years</v>
      </c>
      <c r="B247">
        <v>2011</v>
      </c>
      <c r="C247">
        <v>2011</v>
      </c>
      <c r="D247" t="s">
        <v>23</v>
      </c>
      <c r="E247" t="s">
        <v>24</v>
      </c>
      <c r="F247" t="s">
        <v>13</v>
      </c>
      <c r="G247" t="s">
        <v>14</v>
      </c>
      <c r="H247">
        <v>5013</v>
      </c>
      <c r="I247">
        <v>18358205</v>
      </c>
      <c r="J247">
        <v>27.3</v>
      </c>
      <c r="AN247">
        <v>2009</v>
      </c>
      <c r="AO247">
        <v>2009</v>
      </c>
      <c r="AP247" t="s">
        <v>11</v>
      </c>
      <c r="AQ247" t="s">
        <v>12</v>
      </c>
      <c r="AR247" t="s">
        <v>17</v>
      </c>
      <c r="AS247" t="s">
        <v>18</v>
      </c>
      <c r="AT247">
        <v>13303</v>
      </c>
      <c r="AU247">
        <v>20267430</v>
      </c>
      <c r="AV247">
        <v>65.599999999999994</v>
      </c>
    </row>
    <row r="248" spans="1:48" x14ac:dyDescent="0.35">
      <c r="A248" s="3" t="str">
        <f t="shared" si="6"/>
        <v>2011Female65-74 years</v>
      </c>
      <c r="B248">
        <v>2011</v>
      </c>
      <c r="C248">
        <v>2011</v>
      </c>
      <c r="D248" t="s">
        <v>25</v>
      </c>
      <c r="E248" t="s">
        <v>26</v>
      </c>
      <c r="F248" t="s">
        <v>11</v>
      </c>
      <c r="G248" t="s">
        <v>12</v>
      </c>
      <c r="H248">
        <v>625</v>
      </c>
      <c r="I248">
        <v>12005425</v>
      </c>
      <c r="J248">
        <v>5.2</v>
      </c>
      <c r="AN248">
        <v>2009</v>
      </c>
      <c r="AO248">
        <v>2009</v>
      </c>
      <c r="AP248" t="s">
        <v>11</v>
      </c>
      <c r="AQ248" t="s">
        <v>12</v>
      </c>
      <c r="AR248" t="s">
        <v>19</v>
      </c>
      <c r="AS248" t="s">
        <v>20</v>
      </c>
      <c r="AT248">
        <v>28110</v>
      </c>
      <c r="AU248">
        <v>20841610</v>
      </c>
      <c r="AV248">
        <v>134.9</v>
      </c>
    </row>
    <row r="249" spans="1:48" x14ac:dyDescent="0.35">
      <c r="A249" s="3" t="str">
        <f t="shared" si="6"/>
        <v>2011Male65-74 years</v>
      </c>
      <c r="B249">
        <v>2011</v>
      </c>
      <c r="C249">
        <v>2011</v>
      </c>
      <c r="D249" t="s">
        <v>25</v>
      </c>
      <c r="E249" t="s">
        <v>26</v>
      </c>
      <c r="F249" t="s">
        <v>13</v>
      </c>
      <c r="G249" t="s">
        <v>14</v>
      </c>
      <c r="H249">
        <v>2548</v>
      </c>
      <c r="I249">
        <v>10476313</v>
      </c>
      <c r="J249">
        <v>24.3</v>
      </c>
      <c r="AN249">
        <v>2009</v>
      </c>
      <c r="AO249">
        <v>2009</v>
      </c>
      <c r="AP249" t="s">
        <v>11</v>
      </c>
      <c r="AQ249" t="s">
        <v>12</v>
      </c>
      <c r="AR249" t="s">
        <v>21</v>
      </c>
      <c r="AS249" t="s">
        <v>22</v>
      </c>
      <c r="AT249">
        <v>72748</v>
      </c>
      <c r="AU249">
        <v>22797854</v>
      </c>
      <c r="AV249">
        <v>319.10000000000002</v>
      </c>
    </row>
    <row r="250" spans="1:48" x14ac:dyDescent="0.35">
      <c r="A250" s="3" t="str">
        <f t="shared" si="6"/>
        <v>2011Female75-84 years</v>
      </c>
      <c r="B250">
        <v>2011</v>
      </c>
      <c r="C250">
        <v>2011</v>
      </c>
      <c r="D250" t="s">
        <v>27</v>
      </c>
      <c r="E250" t="s">
        <v>28</v>
      </c>
      <c r="F250" t="s">
        <v>11</v>
      </c>
      <c r="G250" t="s">
        <v>12</v>
      </c>
      <c r="H250">
        <v>288</v>
      </c>
      <c r="I250">
        <v>7602197</v>
      </c>
      <c r="J250">
        <v>3.8</v>
      </c>
      <c r="AN250">
        <v>2009</v>
      </c>
      <c r="AO250">
        <v>2009</v>
      </c>
      <c r="AP250" t="s">
        <v>11</v>
      </c>
      <c r="AQ250" t="s">
        <v>12</v>
      </c>
      <c r="AR250" t="s">
        <v>23</v>
      </c>
      <c r="AS250" t="s">
        <v>24</v>
      </c>
      <c r="AT250">
        <v>119165</v>
      </c>
      <c r="AU250">
        <v>18329541</v>
      </c>
      <c r="AV250">
        <v>650.1</v>
      </c>
    </row>
    <row r="251" spans="1:48" x14ac:dyDescent="0.35">
      <c r="A251" s="3" t="str">
        <f t="shared" si="6"/>
        <v>2011Male75-84 years</v>
      </c>
      <c r="B251">
        <v>2011</v>
      </c>
      <c r="C251">
        <v>2011</v>
      </c>
      <c r="D251" t="s">
        <v>27</v>
      </c>
      <c r="E251" t="s">
        <v>28</v>
      </c>
      <c r="F251" t="s">
        <v>13</v>
      </c>
      <c r="G251" t="s">
        <v>14</v>
      </c>
      <c r="H251">
        <v>1880</v>
      </c>
      <c r="I251">
        <v>5573033</v>
      </c>
      <c r="J251">
        <v>33.700000000000003</v>
      </c>
      <c r="AN251">
        <v>2009</v>
      </c>
      <c r="AO251">
        <v>2009</v>
      </c>
      <c r="AP251" t="s">
        <v>11</v>
      </c>
      <c r="AQ251" t="s">
        <v>12</v>
      </c>
      <c r="AR251" t="s">
        <v>25</v>
      </c>
      <c r="AS251" t="s">
        <v>26</v>
      </c>
      <c r="AT251">
        <v>175238</v>
      </c>
      <c r="AU251">
        <v>11375157</v>
      </c>
      <c r="AV251">
        <v>1540.5</v>
      </c>
    </row>
    <row r="252" spans="1:48" x14ac:dyDescent="0.35">
      <c r="A252" s="3" t="str">
        <f t="shared" si="6"/>
        <v>2011Female85+ years</v>
      </c>
      <c r="B252">
        <v>2011</v>
      </c>
      <c r="C252">
        <v>2011</v>
      </c>
      <c r="D252" t="s">
        <v>29</v>
      </c>
      <c r="E252" t="s">
        <v>30</v>
      </c>
      <c r="F252" t="s">
        <v>11</v>
      </c>
      <c r="G252" t="s">
        <v>12</v>
      </c>
      <c r="H252">
        <v>133</v>
      </c>
      <c r="I252">
        <v>3843148</v>
      </c>
      <c r="J252">
        <v>3.5</v>
      </c>
      <c r="AN252">
        <v>2009</v>
      </c>
      <c r="AO252">
        <v>2009</v>
      </c>
      <c r="AP252" t="s">
        <v>11</v>
      </c>
      <c r="AQ252" t="s">
        <v>12</v>
      </c>
      <c r="AR252" t="s">
        <v>27</v>
      </c>
      <c r="AS252" t="s">
        <v>28</v>
      </c>
      <c r="AT252">
        <v>316695</v>
      </c>
      <c r="AU252">
        <v>7590640</v>
      </c>
      <c r="AV252">
        <v>4172.2</v>
      </c>
    </row>
    <row r="253" spans="1:48" x14ac:dyDescent="0.35">
      <c r="A253" s="3" t="str">
        <f t="shared" si="6"/>
        <v>2011Male85+ years</v>
      </c>
      <c r="B253">
        <v>2011</v>
      </c>
      <c r="C253">
        <v>2011</v>
      </c>
      <c r="D253" t="s">
        <v>29</v>
      </c>
      <c r="E253" t="s">
        <v>30</v>
      </c>
      <c r="F253" t="s">
        <v>13</v>
      </c>
      <c r="G253" t="s">
        <v>14</v>
      </c>
      <c r="H253">
        <v>833</v>
      </c>
      <c r="I253">
        <v>1894025</v>
      </c>
      <c r="J253">
        <v>44</v>
      </c>
      <c r="AN253">
        <v>2009</v>
      </c>
      <c r="AO253">
        <v>2009</v>
      </c>
      <c r="AP253" t="s">
        <v>11</v>
      </c>
      <c r="AQ253" t="s">
        <v>12</v>
      </c>
      <c r="AR253" t="s">
        <v>29</v>
      </c>
      <c r="AS253" t="s">
        <v>30</v>
      </c>
      <c r="AT253">
        <v>470396</v>
      </c>
      <c r="AU253">
        <v>3631954</v>
      </c>
      <c r="AV253">
        <v>12951.6</v>
      </c>
    </row>
    <row r="254" spans="1:48" x14ac:dyDescent="0.35">
      <c r="A254" s="3" t="str">
        <f t="shared" si="6"/>
        <v>2011FemaleNot Stated</v>
      </c>
      <c r="B254">
        <v>2011</v>
      </c>
      <c r="C254">
        <v>2011</v>
      </c>
      <c r="D254" t="s">
        <v>31</v>
      </c>
      <c r="E254" t="s">
        <v>32</v>
      </c>
      <c r="F254" t="s">
        <v>11</v>
      </c>
      <c r="G254" t="s">
        <v>12</v>
      </c>
      <c r="H254">
        <v>3</v>
      </c>
      <c r="I254" t="s">
        <v>33</v>
      </c>
      <c r="J254" t="s">
        <v>33</v>
      </c>
      <c r="AN254">
        <v>2009</v>
      </c>
      <c r="AO254">
        <v>2009</v>
      </c>
      <c r="AP254" t="s">
        <v>11</v>
      </c>
      <c r="AQ254" t="s">
        <v>12</v>
      </c>
      <c r="AR254" t="s">
        <v>31</v>
      </c>
      <c r="AS254" t="s">
        <v>32</v>
      </c>
      <c r="AT254">
        <v>78</v>
      </c>
      <c r="AU254" t="s">
        <v>33</v>
      </c>
      <c r="AV254" t="s">
        <v>33</v>
      </c>
    </row>
    <row r="255" spans="1:48" x14ac:dyDescent="0.35">
      <c r="A255" s="3" t="str">
        <f t="shared" si="6"/>
        <v>2011MaleNot Stated</v>
      </c>
      <c r="B255">
        <v>2011</v>
      </c>
      <c r="C255">
        <v>2011</v>
      </c>
      <c r="D255" t="s">
        <v>31</v>
      </c>
      <c r="E255" t="s">
        <v>32</v>
      </c>
      <c r="F255" t="s">
        <v>13</v>
      </c>
      <c r="G255" t="s">
        <v>14</v>
      </c>
      <c r="H255">
        <v>7</v>
      </c>
      <c r="I255" t="s">
        <v>33</v>
      </c>
      <c r="J255" t="s">
        <v>33</v>
      </c>
      <c r="AN255">
        <v>2009</v>
      </c>
      <c r="AO255">
        <v>2009</v>
      </c>
      <c r="AP255" t="s">
        <v>13</v>
      </c>
      <c r="AQ255" t="s">
        <v>14</v>
      </c>
      <c r="AR255" t="s">
        <v>117</v>
      </c>
      <c r="AS255">
        <v>1</v>
      </c>
      <c r="AT255">
        <v>14823</v>
      </c>
      <c r="AU255">
        <v>2044418</v>
      </c>
      <c r="AV255">
        <v>725</v>
      </c>
    </row>
    <row r="256" spans="1:48" x14ac:dyDescent="0.35">
      <c r="A256" s="3" t="str">
        <f t="shared" si="6"/>
        <v>2012Female5-14 years</v>
      </c>
      <c r="B256">
        <v>2012</v>
      </c>
      <c r="C256">
        <v>2012</v>
      </c>
      <c r="D256" t="s">
        <v>10</v>
      </c>
      <c r="E256" s="1">
        <v>44330</v>
      </c>
      <c r="F256" t="s">
        <v>11</v>
      </c>
      <c r="G256" t="s">
        <v>12</v>
      </c>
      <c r="H256">
        <v>85</v>
      </c>
      <c r="I256">
        <v>20118347</v>
      </c>
      <c r="J256">
        <v>0.4</v>
      </c>
      <c r="AN256">
        <v>2009</v>
      </c>
      <c r="AO256">
        <v>2009</v>
      </c>
      <c r="AP256" t="s">
        <v>13</v>
      </c>
      <c r="AQ256" t="s">
        <v>14</v>
      </c>
      <c r="AR256" t="s">
        <v>118</v>
      </c>
      <c r="AS256" s="1">
        <v>44200</v>
      </c>
      <c r="AT256">
        <v>2495</v>
      </c>
      <c r="AU256">
        <v>8297671</v>
      </c>
      <c r="AV256">
        <v>30.1</v>
      </c>
    </row>
    <row r="257" spans="1:48" x14ac:dyDescent="0.35">
      <c r="A257" s="3" t="str">
        <f t="shared" si="6"/>
        <v>2012Male5-14 years</v>
      </c>
      <c r="B257">
        <v>2012</v>
      </c>
      <c r="C257">
        <v>2012</v>
      </c>
      <c r="D257" t="s">
        <v>10</v>
      </c>
      <c r="E257" s="1">
        <v>44330</v>
      </c>
      <c r="F257" t="s">
        <v>13</v>
      </c>
      <c r="G257" t="s">
        <v>14</v>
      </c>
      <c r="H257">
        <v>226</v>
      </c>
      <c r="I257">
        <v>21026407</v>
      </c>
      <c r="J257">
        <v>1.1000000000000001</v>
      </c>
      <c r="AN257">
        <v>2009</v>
      </c>
      <c r="AO257">
        <v>2009</v>
      </c>
      <c r="AP257" t="s">
        <v>13</v>
      </c>
      <c r="AQ257" t="s">
        <v>14</v>
      </c>
      <c r="AR257" t="s">
        <v>10</v>
      </c>
      <c r="AS257" s="1">
        <v>44330</v>
      </c>
      <c r="AT257">
        <v>3248</v>
      </c>
      <c r="AU257">
        <v>20879587</v>
      </c>
      <c r="AV257">
        <v>15.6</v>
      </c>
    </row>
    <row r="258" spans="1:48" x14ac:dyDescent="0.35">
      <c r="A258" s="3" t="str">
        <f t="shared" si="6"/>
        <v>2012Female15-24 years</v>
      </c>
      <c r="B258">
        <v>2012</v>
      </c>
      <c r="C258">
        <v>2012</v>
      </c>
      <c r="D258" t="s">
        <v>15</v>
      </c>
      <c r="E258" t="s">
        <v>16</v>
      </c>
      <c r="F258" t="s">
        <v>11</v>
      </c>
      <c r="G258" t="s">
        <v>12</v>
      </c>
      <c r="H258">
        <v>951</v>
      </c>
      <c r="I258">
        <v>21431588</v>
      </c>
      <c r="J258">
        <v>4.4000000000000004</v>
      </c>
      <c r="AN258">
        <v>2009</v>
      </c>
      <c r="AO258">
        <v>2009</v>
      </c>
      <c r="AP258" t="s">
        <v>13</v>
      </c>
      <c r="AQ258" t="s">
        <v>14</v>
      </c>
      <c r="AR258" t="s">
        <v>15</v>
      </c>
      <c r="AS258" t="s">
        <v>16</v>
      </c>
      <c r="AT258">
        <v>22312</v>
      </c>
      <c r="AU258">
        <v>22312948</v>
      </c>
      <c r="AV258">
        <v>100</v>
      </c>
    </row>
    <row r="259" spans="1:48" x14ac:dyDescent="0.35">
      <c r="A259" s="3" t="str">
        <f t="shared" si="6"/>
        <v>2012Male15-24 years</v>
      </c>
      <c r="B259">
        <v>2012</v>
      </c>
      <c r="C259">
        <v>2012</v>
      </c>
      <c r="D259" t="s">
        <v>15</v>
      </c>
      <c r="E259" t="s">
        <v>16</v>
      </c>
      <c r="F259" t="s">
        <v>13</v>
      </c>
      <c r="G259" t="s">
        <v>14</v>
      </c>
      <c r="H259">
        <v>3913</v>
      </c>
      <c r="I259">
        <v>22512317</v>
      </c>
      <c r="J259">
        <v>17.399999999999999</v>
      </c>
      <c r="AN259">
        <v>2009</v>
      </c>
      <c r="AO259">
        <v>2009</v>
      </c>
      <c r="AP259" t="s">
        <v>13</v>
      </c>
      <c r="AQ259" t="s">
        <v>14</v>
      </c>
      <c r="AR259" t="s">
        <v>17</v>
      </c>
      <c r="AS259" t="s">
        <v>18</v>
      </c>
      <c r="AT259">
        <v>29199</v>
      </c>
      <c r="AU259">
        <v>20455912</v>
      </c>
      <c r="AV259">
        <v>142.69999999999999</v>
      </c>
    </row>
    <row r="260" spans="1:48" x14ac:dyDescent="0.35">
      <c r="A260" s="3" t="str">
        <f t="shared" ref="A260:A323" si="7">B260&amp;F260&amp;D260</f>
        <v>2012Female25-34 years</v>
      </c>
      <c r="B260">
        <v>2012</v>
      </c>
      <c r="C260">
        <v>2012</v>
      </c>
      <c r="D260" t="s">
        <v>17</v>
      </c>
      <c r="E260" t="s">
        <v>18</v>
      </c>
      <c r="F260" t="s">
        <v>11</v>
      </c>
      <c r="G260" t="s">
        <v>12</v>
      </c>
      <c r="H260">
        <v>1230</v>
      </c>
      <c r="I260">
        <v>20970529</v>
      </c>
      <c r="J260">
        <v>5.9</v>
      </c>
      <c r="AN260">
        <v>2009</v>
      </c>
      <c r="AO260">
        <v>2009</v>
      </c>
      <c r="AP260" t="s">
        <v>13</v>
      </c>
      <c r="AQ260" t="s">
        <v>14</v>
      </c>
      <c r="AR260" t="s">
        <v>19</v>
      </c>
      <c r="AS260" t="s">
        <v>20</v>
      </c>
      <c r="AT260">
        <v>46555</v>
      </c>
      <c r="AU260">
        <v>20646201</v>
      </c>
      <c r="AV260">
        <v>225.5</v>
      </c>
    </row>
    <row r="261" spans="1:48" x14ac:dyDescent="0.35">
      <c r="A261" s="3" t="str">
        <f t="shared" si="7"/>
        <v>2012Male25-34 years</v>
      </c>
      <c r="B261">
        <v>2012</v>
      </c>
      <c r="C261">
        <v>2012</v>
      </c>
      <c r="D261" t="s">
        <v>17</v>
      </c>
      <c r="E261" t="s">
        <v>18</v>
      </c>
      <c r="F261" t="s">
        <v>13</v>
      </c>
      <c r="G261" t="s">
        <v>14</v>
      </c>
      <c r="H261">
        <v>4974</v>
      </c>
      <c r="I261">
        <v>21338792</v>
      </c>
      <c r="J261">
        <v>23.3</v>
      </c>
      <c r="AN261">
        <v>2009</v>
      </c>
      <c r="AO261">
        <v>2009</v>
      </c>
      <c r="AP261" t="s">
        <v>13</v>
      </c>
      <c r="AQ261" t="s">
        <v>14</v>
      </c>
      <c r="AR261" t="s">
        <v>21</v>
      </c>
      <c r="AS261" t="s">
        <v>22</v>
      </c>
      <c r="AT261">
        <v>114820</v>
      </c>
      <c r="AU261">
        <v>22069234</v>
      </c>
      <c r="AV261">
        <v>520.29999999999995</v>
      </c>
    </row>
    <row r="262" spans="1:48" x14ac:dyDescent="0.35">
      <c r="A262" s="3" t="str">
        <f t="shared" si="7"/>
        <v>2012Female35-44 years</v>
      </c>
      <c r="B262">
        <v>2012</v>
      </c>
      <c r="C262">
        <v>2012</v>
      </c>
      <c r="D262" t="s">
        <v>19</v>
      </c>
      <c r="E262" t="s">
        <v>20</v>
      </c>
      <c r="F262" t="s">
        <v>11</v>
      </c>
      <c r="G262" t="s">
        <v>12</v>
      </c>
      <c r="H262">
        <v>1568</v>
      </c>
      <c r="I262">
        <v>20342813</v>
      </c>
      <c r="J262">
        <v>7.7</v>
      </c>
      <c r="AN262">
        <v>2009</v>
      </c>
      <c r="AO262">
        <v>2009</v>
      </c>
      <c r="AP262" t="s">
        <v>13</v>
      </c>
      <c r="AQ262" t="s">
        <v>14</v>
      </c>
      <c r="AR262" t="s">
        <v>23</v>
      </c>
      <c r="AS262" t="s">
        <v>24</v>
      </c>
      <c r="AT262">
        <v>184142</v>
      </c>
      <c r="AU262">
        <v>17076059</v>
      </c>
      <c r="AV262">
        <v>1078.4000000000001</v>
      </c>
    </row>
    <row r="263" spans="1:48" x14ac:dyDescent="0.35">
      <c r="A263" s="3" t="str">
        <f t="shared" si="7"/>
        <v>2012Male35-44 years</v>
      </c>
      <c r="B263">
        <v>2012</v>
      </c>
      <c r="C263">
        <v>2012</v>
      </c>
      <c r="D263" t="s">
        <v>19</v>
      </c>
      <c r="E263" t="s">
        <v>20</v>
      </c>
      <c r="F263" t="s">
        <v>13</v>
      </c>
      <c r="G263" t="s">
        <v>14</v>
      </c>
      <c r="H263">
        <v>5172</v>
      </c>
      <c r="I263">
        <v>20173607</v>
      </c>
      <c r="J263">
        <v>25.6</v>
      </c>
      <c r="AN263">
        <v>2009</v>
      </c>
      <c r="AO263">
        <v>2009</v>
      </c>
      <c r="AP263" t="s">
        <v>13</v>
      </c>
      <c r="AQ263" t="s">
        <v>14</v>
      </c>
      <c r="AR263" t="s">
        <v>25</v>
      </c>
      <c r="AS263" t="s">
        <v>26</v>
      </c>
      <c r="AT263">
        <v>225794</v>
      </c>
      <c r="AU263">
        <v>9857942</v>
      </c>
      <c r="AV263">
        <v>2290.5</v>
      </c>
    </row>
    <row r="264" spans="1:48" x14ac:dyDescent="0.35">
      <c r="A264" s="3" t="str">
        <f t="shared" si="7"/>
        <v>2012Female45-54 years</v>
      </c>
      <c r="B264">
        <v>2012</v>
      </c>
      <c r="C264">
        <v>2012</v>
      </c>
      <c r="D264" t="s">
        <v>21</v>
      </c>
      <c r="E264" t="s">
        <v>22</v>
      </c>
      <c r="F264" t="s">
        <v>11</v>
      </c>
      <c r="G264" t="s">
        <v>12</v>
      </c>
      <c r="H264">
        <v>2281</v>
      </c>
      <c r="I264">
        <v>22461868</v>
      </c>
      <c r="J264">
        <v>10.199999999999999</v>
      </c>
      <c r="AN264">
        <v>2009</v>
      </c>
      <c r="AO264">
        <v>2009</v>
      </c>
      <c r="AP264" t="s">
        <v>13</v>
      </c>
      <c r="AQ264" t="s">
        <v>14</v>
      </c>
      <c r="AR264" t="s">
        <v>27</v>
      </c>
      <c r="AS264" t="s">
        <v>28</v>
      </c>
      <c r="AT264">
        <v>311032</v>
      </c>
      <c r="AU264">
        <v>5432135</v>
      </c>
      <c r="AV264">
        <v>5725.8</v>
      </c>
    </row>
    <row r="265" spans="1:48" x14ac:dyDescent="0.35">
      <c r="A265" s="3" t="str">
        <f t="shared" si="7"/>
        <v>2012Male45-54 years</v>
      </c>
      <c r="B265">
        <v>2012</v>
      </c>
      <c r="C265">
        <v>2012</v>
      </c>
      <c r="D265" t="s">
        <v>21</v>
      </c>
      <c r="E265" t="s">
        <v>22</v>
      </c>
      <c r="F265" t="s">
        <v>13</v>
      </c>
      <c r="G265" t="s">
        <v>14</v>
      </c>
      <c r="H265">
        <v>6572</v>
      </c>
      <c r="I265">
        <v>21806870</v>
      </c>
      <c r="J265">
        <v>30.1</v>
      </c>
      <c r="AN265">
        <v>2009</v>
      </c>
      <c r="AO265">
        <v>2009</v>
      </c>
      <c r="AP265" t="s">
        <v>13</v>
      </c>
      <c r="AQ265" t="s">
        <v>14</v>
      </c>
      <c r="AR265" t="s">
        <v>29</v>
      </c>
      <c r="AS265" t="s">
        <v>30</v>
      </c>
      <c r="AT265">
        <v>262782</v>
      </c>
      <c r="AU265">
        <v>1735347</v>
      </c>
      <c r="AV265">
        <v>15142.9</v>
      </c>
    </row>
    <row r="266" spans="1:48" x14ac:dyDescent="0.35">
      <c r="A266" s="3" t="str">
        <f t="shared" si="7"/>
        <v>2012Female55-64 years</v>
      </c>
      <c r="B266">
        <v>2012</v>
      </c>
      <c r="C266">
        <v>2012</v>
      </c>
      <c r="D266" t="s">
        <v>23</v>
      </c>
      <c r="E266" t="s">
        <v>24</v>
      </c>
      <c r="F266" t="s">
        <v>11</v>
      </c>
      <c r="G266" t="s">
        <v>12</v>
      </c>
      <c r="H266">
        <v>1594</v>
      </c>
      <c r="I266">
        <v>19983308</v>
      </c>
      <c r="J266">
        <v>8</v>
      </c>
      <c r="AN266">
        <v>2009</v>
      </c>
      <c r="AO266">
        <v>2009</v>
      </c>
      <c r="AP266" t="s">
        <v>13</v>
      </c>
      <c r="AQ266" t="s">
        <v>14</v>
      </c>
      <c r="AR266" t="s">
        <v>31</v>
      </c>
      <c r="AS266" t="s">
        <v>32</v>
      </c>
      <c r="AT266">
        <v>177</v>
      </c>
      <c r="AU266" t="s">
        <v>33</v>
      </c>
      <c r="AV266" t="s">
        <v>33</v>
      </c>
    </row>
    <row r="267" spans="1:48" x14ac:dyDescent="0.35">
      <c r="A267" s="3" t="str">
        <f t="shared" si="7"/>
        <v>2012Male55-64 years</v>
      </c>
      <c r="B267">
        <v>2012</v>
      </c>
      <c r="C267">
        <v>2012</v>
      </c>
      <c r="D267" t="s">
        <v>23</v>
      </c>
      <c r="E267" t="s">
        <v>24</v>
      </c>
      <c r="F267" t="s">
        <v>13</v>
      </c>
      <c r="G267" t="s">
        <v>14</v>
      </c>
      <c r="H267">
        <v>5324</v>
      </c>
      <c r="I267">
        <v>18602894</v>
      </c>
      <c r="J267">
        <v>28.6</v>
      </c>
      <c r="AN267">
        <v>2010</v>
      </c>
      <c r="AO267">
        <v>2010</v>
      </c>
      <c r="AP267" t="s">
        <v>11</v>
      </c>
      <c r="AQ267" t="s">
        <v>12</v>
      </c>
      <c r="AR267" t="s">
        <v>117</v>
      </c>
      <c r="AS267">
        <v>1</v>
      </c>
      <c r="AT267">
        <v>10884</v>
      </c>
      <c r="AU267">
        <v>1929877</v>
      </c>
      <c r="AV267">
        <v>564</v>
      </c>
    </row>
    <row r="268" spans="1:48" x14ac:dyDescent="0.35">
      <c r="A268" s="3" t="str">
        <f t="shared" si="7"/>
        <v>2012Female65-74 years</v>
      </c>
      <c r="B268">
        <v>2012</v>
      </c>
      <c r="C268">
        <v>2012</v>
      </c>
      <c r="D268" t="s">
        <v>25</v>
      </c>
      <c r="E268" t="s">
        <v>26</v>
      </c>
      <c r="F268" t="s">
        <v>11</v>
      </c>
      <c r="G268" t="s">
        <v>12</v>
      </c>
      <c r="H268">
        <v>666</v>
      </c>
      <c r="I268">
        <v>12782530</v>
      </c>
      <c r="J268">
        <v>5.2</v>
      </c>
      <c r="AN268">
        <v>2010</v>
      </c>
      <c r="AO268">
        <v>2010</v>
      </c>
      <c r="AP268" t="s">
        <v>11</v>
      </c>
      <c r="AQ268" t="s">
        <v>12</v>
      </c>
      <c r="AR268" t="s">
        <v>118</v>
      </c>
      <c r="AS268" s="1">
        <v>44200</v>
      </c>
      <c r="AT268">
        <v>1856</v>
      </c>
      <c r="AU268">
        <v>7952058</v>
      </c>
      <c r="AV268">
        <v>23.3</v>
      </c>
    </row>
    <row r="269" spans="1:48" x14ac:dyDescent="0.35">
      <c r="A269" s="3" t="str">
        <f t="shared" si="7"/>
        <v>2012Male65-74 years</v>
      </c>
      <c r="B269">
        <v>2012</v>
      </c>
      <c r="C269">
        <v>2012</v>
      </c>
      <c r="D269" t="s">
        <v>25</v>
      </c>
      <c r="E269" t="s">
        <v>26</v>
      </c>
      <c r="F269" t="s">
        <v>13</v>
      </c>
      <c r="G269" t="s">
        <v>14</v>
      </c>
      <c r="H269">
        <v>2693</v>
      </c>
      <c r="I269">
        <v>11202862</v>
      </c>
      <c r="J269">
        <v>24</v>
      </c>
      <c r="AN269">
        <v>2010</v>
      </c>
      <c r="AO269">
        <v>2010</v>
      </c>
      <c r="AP269" t="s">
        <v>11</v>
      </c>
      <c r="AQ269" t="s">
        <v>12</v>
      </c>
      <c r="AR269" t="s">
        <v>10</v>
      </c>
      <c r="AS269" s="1">
        <v>44330</v>
      </c>
      <c r="AT269">
        <v>2225</v>
      </c>
      <c r="AU269">
        <v>20056351</v>
      </c>
      <c r="AV269">
        <v>11.1</v>
      </c>
    </row>
    <row r="270" spans="1:48" x14ac:dyDescent="0.35">
      <c r="A270" s="3" t="str">
        <f t="shared" si="7"/>
        <v>2012Female75-84 years</v>
      </c>
      <c r="B270">
        <v>2012</v>
      </c>
      <c r="C270">
        <v>2012</v>
      </c>
      <c r="D270" t="s">
        <v>27</v>
      </c>
      <c r="E270" t="s">
        <v>28</v>
      </c>
      <c r="F270" t="s">
        <v>11</v>
      </c>
      <c r="G270" t="s">
        <v>12</v>
      </c>
      <c r="H270">
        <v>301</v>
      </c>
      <c r="I270">
        <v>7624484</v>
      </c>
      <c r="J270">
        <v>3.9</v>
      </c>
      <c r="AN270">
        <v>2010</v>
      </c>
      <c r="AO270">
        <v>2010</v>
      </c>
      <c r="AP270" t="s">
        <v>11</v>
      </c>
      <c r="AQ270" t="s">
        <v>12</v>
      </c>
      <c r="AR270" t="s">
        <v>15</v>
      </c>
      <c r="AS270" t="s">
        <v>16</v>
      </c>
      <c r="AT270">
        <v>7761</v>
      </c>
      <c r="AU270">
        <v>21308500</v>
      </c>
      <c r="AV270">
        <v>36.4</v>
      </c>
    </row>
    <row r="271" spans="1:48" x14ac:dyDescent="0.35">
      <c r="A271" s="3" t="str">
        <f t="shared" si="7"/>
        <v>2012Male75-84 years</v>
      </c>
      <c r="B271">
        <v>2012</v>
      </c>
      <c r="C271">
        <v>2012</v>
      </c>
      <c r="D271" t="s">
        <v>27</v>
      </c>
      <c r="E271" t="s">
        <v>28</v>
      </c>
      <c r="F271" t="s">
        <v>13</v>
      </c>
      <c r="G271" t="s">
        <v>14</v>
      </c>
      <c r="H271">
        <v>1928</v>
      </c>
      <c r="I271">
        <v>5648150</v>
      </c>
      <c r="J271">
        <v>34.1</v>
      </c>
      <c r="AN271">
        <v>2010</v>
      </c>
      <c r="AO271">
        <v>2010</v>
      </c>
      <c r="AP271" t="s">
        <v>11</v>
      </c>
      <c r="AQ271" t="s">
        <v>12</v>
      </c>
      <c r="AR271" t="s">
        <v>17</v>
      </c>
      <c r="AS271" t="s">
        <v>18</v>
      </c>
      <c r="AT271">
        <v>13067</v>
      </c>
      <c r="AU271">
        <v>20431857</v>
      </c>
      <c r="AV271">
        <v>64</v>
      </c>
    </row>
    <row r="272" spans="1:48" x14ac:dyDescent="0.35">
      <c r="A272" s="3" t="str">
        <f t="shared" si="7"/>
        <v>2012Female85+ years</v>
      </c>
      <c r="B272">
        <v>2012</v>
      </c>
      <c r="C272">
        <v>2012</v>
      </c>
      <c r="D272" t="s">
        <v>29</v>
      </c>
      <c r="E272" t="s">
        <v>30</v>
      </c>
      <c r="F272" t="s">
        <v>11</v>
      </c>
      <c r="G272" t="s">
        <v>12</v>
      </c>
      <c r="H272">
        <v>127</v>
      </c>
      <c r="I272">
        <v>3923297</v>
      </c>
      <c r="J272">
        <v>3.2</v>
      </c>
      <c r="AN272">
        <v>2010</v>
      </c>
      <c r="AO272">
        <v>2010</v>
      </c>
      <c r="AP272" t="s">
        <v>11</v>
      </c>
      <c r="AQ272" t="s">
        <v>12</v>
      </c>
      <c r="AR272" t="s">
        <v>19</v>
      </c>
      <c r="AS272" t="s">
        <v>20</v>
      </c>
      <c r="AT272">
        <v>26599</v>
      </c>
      <c r="AU272">
        <v>20634607</v>
      </c>
      <c r="AV272">
        <v>128.9</v>
      </c>
    </row>
    <row r="273" spans="1:48" x14ac:dyDescent="0.35">
      <c r="A273" s="3" t="str">
        <f t="shared" si="7"/>
        <v>2012Male85+ years</v>
      </c>
      <c r="B273">
        <v>2012</v>
      </c>
      <c r="C273">
        <v>2012</v>
      </c>
      <c r="D273" t="s">
        <v>29</v>
      </c>
      <c r="E273" t="s">
        <v>30</v>
      </c>
      <c r="F273" t="s">
        <v>13</v>
      </c>
      <c r="G273" t="s">
        <v>14</v>
      </c>
      <c r="H273">
        <v>922</v>
      </c>
      <c r="I273">
        <v>1964033</v>
      </c>
      <c r="J273">
        <v>46.9</v>
      </c>
      <c r="AN273">
        <v>2010</v>
      </c>
      <c r="AO273">
        <v>2010</v>
      </c>
      <c r="AP273" t="s">
        <v>11</v>
      </c>
      <c r="AQ273" t="s">
        <v>12</v>
      </c>
      <c r="AR273" t="s">
        <v>21</v>
      </c>
      <c r="AS273" t="s">
        <v>22</v>
      </c>
      <c r="AT273">
        <v>71189</v>
      </c>
      <c r="AU273">
        <v>22864357</v>
      </c>
      <c r="AV273">
        <v>311.39999999999998</v>
      </c>
    </row>
    <row r="274" spans="1:48" x14ac:dyDescent="0.35">
      <c r="A274" s="3" t="str">
        <f t="shared" si="7"/>
        <v>2012FemaleNot Stated</v>
      </c>
      <c r="B274">
        <v>2012</v>
      </c>
      <c r="C274">
        <v>2012</v>
      </c>
      <c r="D274" t="s">
        <v>31</v>
      </c>
      <c r="E274" t="s">
        <v>32</v>
      </c>
      <c r="F274" t="s">
        <v>11</v>
      </c>
      <c r="G274" t="s">
        <v>12</v>
      </c>
      <c r="H274">
        <v>1</v>
      </c>
      <c r="I274" t="s">
        <v>33</v>
      </c>
      <c r="J274" t="s">
        <v>33</v>
      </c>
      <c r="AN274">
        <v>2010</v>
      </c>
      <c r="AO274">
        <v>2010</v>
      </c>
      <c r="AP274" t="s">
        <v>11</v>
      </c>
      <c r="AQ274" t="s">
        <v>12</v>
      </c>
      <c r="AR274" t="s">
        <v>23</v>
      </c>
      <c r="AS274" t="s">
        <v>24</v>
      </c>
      <c r="AT274">
        <v>121507</v>
      </c>
      <c r="AU274">
        <v>18881581</v>
      </c>
      <c r="AV274">
        <v>643.5</v>
      </c>
    </row>
    <row r="275" spans="1:48" x14ac:dyDescent="0.35">
      <c r="A275" s="3" t="str">
        <f t="shared" si="7"/>
        <v>2012MaleNot Stated</v>
      </c>
      <c r="B275">
        <v>2012</v>
      </c>
      <c r="C275">
        <v>2012</v>
      </c>
      <c r="D275" t="s">
        <v>31</v>
      </c>
      <c r="E275" t="s">
        <v>32</v>
      </c>
      <c r="F275" t="s">
        <v>13</v>
      </c>
      <c r="G275" t="s">
        <v>14</v>
      </c>
      <c r="H275">
        <v>3</v>
      </c>
      <c r="I275" t="s">
        <v>33</v>
      </c>
      <c r="J275" t="s">
        <v>33</v>
      </c>
      <c r="AN275">
        <v>2010</v>
      </c>
      <c r="AO275">
        <v>2010</v>
      </c>
      <c r="AP275" t="s">
        <v>11</v>
      </c>
      <c r="AQ275" t="s">
        <v>12</v>
      </c>
      <c r="AR275" t="s">
        <v>25</v>
      </c>
      <c r="AS275" t="s">
        <v>26</v>
      </c>
      <c r="AT275">
        <v>177447</v>
      </c>
      <c r="AU275">
        <v>11616910</v>
      </c>
      <c r="AV275">
        <v>1527.5</v>
      </c>
    </row>
    <row r="276" spans="1:48" x14ac:dyDescent="0.35">
      <c r="A276" s="3" t="str">
        <f t="shared" si="7"/>
        <v>2013Female5-14 years</v>
      </c>
      <c r="B276">
        <v>2013</v>
      </c>
      <c r="C276">
        <v>2013</v>
      </c>
      <c r="D276" t="s">
        <v>10</v>
      </c>
      <c r="E276" s="1">
        <v>44330</v>
      </c>
      <c r="F276" t="s">
        <v>11</v>
      </c>
      <c r="G276" t="s">
        <v>12</v>
      </c>
      <c r="H276">
        <v>143</v>
      </c>
      <c r="I276">
        <v>20159538</v>
      </c>
      <c r="J276">
        <v>0.7</v>
      </c>
      <c r="AN276">
        <v>2010</v>
      </c>
      <c r="AO276">
        <v>2010</v>
      </c>
      <c r="AP276" t="s">
        <v>11</v>
      </c>
      <c r="AQ276" t="s">
        <v>12</v>
      </c>
      <c r="AR276" t="s">
        <v>27</v>
      </c>
      <c r="AS276" t="s">
        <v>28</v>
      </c>
      <c r="AT276">
        <v>313821</v>
      </c>
      <c r="AU276">
        <v>7584360</v>
      </c>
      <c r="AV276">
        <v>4137.7</v>
      </c>
    </row>
    <row r="277" spans="1:48" x14ac:dyDescent="0.35">
      <c r="A277" s="3" t="str">
        <f t="shared" si="7"/>
        <v>2013Male5-14 years</v>
      </c>
      <c r="B277">
        <v>2013</v>
      </c>
      <c r="C277">
        <v>2013</v>
      </c>
      <c r="D277" t="s">
        <v>10</v>
      </c>
      <c r="E277" s="1">
        <v>44330</v>
      </c>
      <c r="F277" t="s">
        <v>13</v>
      </c>
      <c r="G277" t="s">
        <v>14</v>
      </c>
      <c r="H277">
        <v>252</v>
      </c>
      <c r="I277">
        <v>21061497</v>
      </c>
      <c r="J277">
        <v>1.2</v>
      </c>
      <c r="AN277">
        <v>2010</v>
      </c>
      <c r="AO277">
        <v>2010</v>
      </c>
      <c r="AP277" t="s">
        <v>11</v>
      </c>
      <c r="AQ277" t="s">
        <v>12</v>
      </c>
      <c r="AR277" t="s">
        <v>29</v>
      </c>
      <c r="AS277" t="s">
        <v>30</v>
      </c>
      <c r="AT277">
        <v>489608</v>
      </c>
      <c r="AU277">
        <v>3703754</v>
      </c>
      <c r="AV277">
        <v>13219.2</v>
      </c>
    </row>
    <row r="278" spans="1:48" x14ac:dyDescent="0.35">
      <c r="A278" s="3" t="str">
        <f t="shared" si="7"/>
        <v>2013Female15-24 years</v>
      </c>
      <c r="B278">
        <v>2013</v>
      </c>
      <c r="C278">
        <v>2013</v>
      </c>
      <c r="D278" t="s">
        <v>15</v>
      </c>
      <c r="E278" t="s">
        <v>16</v>
      </c>
      <c r="F278" t="s">
        <v>11</v>
      </c>
      <c r="G278" t="s">
        <v>12</v>
      </c>
      <c r="H278">
        <v>974</v>
      </c>
      <c r="I278">
        <v>21429247</v>
      </c>
      <c r="J278">
        <v>4.5</v>
      </c>
      <c r="AN278">
        <v>2010</v>
      </c>
      <c r="AO278">
        <v>2010</v>
      </c>
      <c r="AP278" t="s">
        <v>11</v>
      </c>
      <c r="AQ278" t="s">
        <v>12</v>
      </c>
      <c r="AR278" t="s">
        <v>31</v>
      </c>
      <c r="AS278" t="s">
        <v>32</v>
      </c>
      <c r="AT278">
        <v>39</v>
      </c>
      <c r="AU278" t="s">
        <v>33</v>
      </c>
      <c r="AV278" t="s">
        <v>33</v>
      </c>
    </row>
    <row r="279" spans="1:48" x14ac:dyDescent="0.35">
      <c r="A279" s="3" t="str">
        <f t="shared" si="7"/>
        <v>2013Male15-24 years</v>
      </c>
      <c r="B279">
        <v>2013</v>
      </c>
      <c r="C279">
        <v>2013</v>
      </c>
      <c r="D279" t="s">
        <v>15</v>
      </c>
      <c r="E279" t="s">
        <v>16</v>
      </c>
      <c r="F279" t="s">
        <v>13</v>
      </c>
      <c r="G279" t="s">
        <v>14</v>
      </c>
      <c r="H279">
        <v>3896</v>
      </c>
      <c r="I279">
        <v>22525155</v>
      </c>
      <c r="J279">
        <v>17.3</v>
      </c>
      <c r="AN279">
        <v>2010</v>
      </c>
      <c r="AO279">
        <v>2010</v>
      </c>
      <c r="AP279" t="s">
        <v>13</v>
      </c>
      <c r="AQ279" t="s">
        <v>14</v>
      </c>
      <c r="AR279" t="s">
        <v>117</v>
      </c>
      <c r="AS279">
        <v>1</v>
      </c>
      <c r="AT279">
        <v>13702</v>
      </c>
      <c r="AU279">
        <v>2014276</v>
      </c>
      <c r="AV279">
        <v>680.2</v>
      </c>
    </row>
    <row r="280" spans="1:48" x14ac:dyDescent="0.35">
      <c r="A280" s="3" t="str">
        <f t="shared" si="7"/>
        <v>2013Female25-34 years</v>
      </c>
      <c r="B280">
        <v>2013</v>
      </c>
      <c r="C280">
        <v>2013</v>
      </c>
      <c r="D280" t="s">
        <v>17</v>
      </c>
      <c r="E280" t="s">
        <v>18</v>
      </c>
      <c r="F280" t="s">
        <v>11</v>
      </c>
      <c r="G280" t="s">
        <v>12</v>
      </c>
      <c r="H280">
        <v>1281</v>
      </c>
      <c r="I280">
        <v>21203096</v>
      </c>
      <c r="J280">
        <v>6</v>
      </c>
      <c r="AN280">
        <v>2010</v>
      </c>
      <c r="AO280">
        <v>2010</v>
      </c>
      <c r="AP280" t="s">
        <v>13</v>
      </c>
      <c r="AQ280" t="s">
        <v>14</v>
      </c>
      <c r="AR280" t="s">
        <v>118</v>
      </c>
      <c r="AS280" s="1">
        <v>44200</v>
      </c>
      <c r="AT280">
        <v>2460</v>
      </c>
      <c r="AU280">
        <v>8305151</v>
      </c>
      <c r="AV280">
        <v>29.6</v>
      </c>
    </row>
    <row r="281" spans="1:48" x14ac:dyDescent="0.35">
      <c r="A281" s="3" t="str">
        <f t="shared" si="7"/>
        <v>2013Male25-34 years</v>
      </c>
      <c r="B281">
        <v>2013</v>
      </c>
      <c r="C281">
        <v>2013</v>
      </c>
      <c r="D281" t="s">
        <v>17</v>
      </c>
      <c r="E281" t="s">
        <v>18</v>
      </c>
      <c r="F281" t="s">
        <v>13</v>
      </c>
      <c r="G281" t="s">
        <v>14</v>
      </c>
      <c r="H281">
        <v>5055</v>
      </c>
      <c r="I281">
        <v>21641491</v>
      </c>
      <c r="J281">
        <v>23.4</v>
      </c>
      <c r="AN281">
        <v>2010</v>
      </c>
      <c r="AO281">
        <v>2010</v>
      </c>
      <c r="AP281" t="s">
        <v>13</v>
      </c>
      <c r="AQ281" t="s">
        <v>14</v>
      </c>
      <c r="AR281" t="s">
        <v>10</v>
      </c>
      <c r="AS281" s="1">
        <v>44330</v>
      </c>
      <c r="AT281">
        <v>3054</v>
      </c>
      <c r="AU281">
        <v>20969500</v>
      </c>
      <c r="AV281">
        <v>14.6</v>
      </c>
    </row>
    <row r="282" spans="1:48" x14ac:dyDescent="0.35">
      <c r="A282" s="3" t="str">
        <f t="shared" si="7"/>
        <v>2013Female35-44 years</v>
      </c>
      <c r="B282">
        <v>2013</v>
      </c>
      <c r="C282">
        <v>2013</v>
      </c>
      <c r="D282" t="s">
        <v>19</v>
      </c>
      <c r="E282" t="s">
        <v>20</v>
      </c>
      <c r="F282" t="s">
        <v>11</v>
      </c>
      <c r="G282" t="s">
        <v>12</v>
      </c>
      <c r="H282">
        <v>1545</v>
      </c>
      <c r="I282">
        <v>20307429</v>
      </c>
      <c r="J282">
        <v>7.6</v>
      </c>
      <c r="AN282">
        <v>2010</v>
      </c>
      <c r="AO282">
        <v>2010</v>
      </c>
      <c r="AP282" t="s">
        <v>13</v>
      </c>
      <c r="AQ282" t="s">
        <v>14</v>
      </c>
      <c r="AR282" t="s">
        <v>15</v>
      </c>
      <c r="AS282" t="s">
        <v>16</v>
      </c>
      <c r="AT282">
        <v>21790</v>
      </c>
      <c r="AU282">
        <v>22317842</v>
      </c>
      <c r="AV282">
        <v>97.6</v>
      </c>
    </row>
    <row r="283" spans="1:48" x14ac:dyDescent="0.35">
      <c r="A283" s="3" t="str">
        <f t="shared" si="7"/>
        <v>2013Male35-44 years</v>
      </c>
      <c r="B283">
        <v>2013</v>
      </c>
      <c r="C283">
        <v>2013</v>
      </c>
      <c r="D283" t="s">
        <v>19</v>
      </c>
      <c r="E283" t="s">
        <v>20</v>
      </c>
      <c r="F283" t="s">
        <v>13</v>
      </c>
      <c r="G283" t="s">
        <v>14</v>
      </c>
      <c r="H283">
        <v>4994</v>
      </c>
      <c r="I283">
        <v>20145261</v>
      </c>
      <c r="J283">
        <v>24.8</v>
      </c>
      <c r="AN283">
        <v>2010</v>
      </c>
      <c r="AO283">
        <v>2010</v>
      </c>
      <c r="AP283" t="s">
        <v>13</v>
      </c>
      <c r="AQ283" t="s">
        <v>14</v>
      </c>
      <c r="AR283" t="s">
        <v>17</v>
      </c>
      <c r="AS283" t="s">
        <v>18</v>
      </c>
      <c r="AT283">
        <v>29192</v>
      </c>
      <c r="AU283">
        <v>20632091</v>
      </c>
      <c r="AV283">
        <v>141.5</v>
      </c>
    </row>
    <row r="284" spans="1:48" x14ac:dyDescent="0.35">
      <c r="A284" s="3" t="str">
        <f t="shared" si="7"/>
        <v>2013Female45-54 years</v>
      </c>
      <c r="B284">
        <v>2013</v>
      </c>
      <c r="C284">
        <v>2013</v>
      </c>
      <c r="D284" t="s">
        <v>21</v>
      </c>
      <c r="E284" t="s">
        <v>22</v>
      </c>
      <c r="F284" t="s">
        <v>11</v>
      </c>
      <c r="G284" t="s">
        <v>12</v>
      </c>
      <c r="H284">
        <v>2224</v>
      </c>
      <c r="I284">
        <v>22198448</v>
      </c>
      <c r="J284">
        <v>10</v>
      </c>
      <c r="AN284">
        <v>2010</v>
      </c>
      <c r="AO284">
        <v>2010</v>
      </c>
      <c r="AP284" t="s">
        <v>13</v>
      </c>
      <c r="AQ284" t="s">
        <v>14</v>
      </c>
      <c r="AR284" t="s">
        <v>19</v>
      </c>
      <c r="AS284" t="s">
        <v>20</v>
      </c>
      <c r="AT284">
        <v>43434</v>
      </c>
      <c r="AU284">
        <v>20435999</v>
      </c>
      <c r="AV284">
        <v>212.5</v>
      </c>
    </row>
    <row r="285" spans="1:48" x14ac:dyDescent="0.35">
      <c r="A285" s="3" t="str">
        <f t="shared" si="7"/>
        <v>2013Male45-54 years</v>
      </c>
      <c r="B285">
        <v>2013</v>
      </c>
      <c r="C285">
        <v>2013</v>
      </c>
      <c r="D285" t="s">
        <v>21</v>
      </c>
      <c r="E285" t="s">
        <v>22</v>
      </c>
      <c r="F285" t="s">
        <v>13</v>
      </c>
      <c r="G285" t="s">
        <v>14</v>
      </c>
      <c r="H285">
        <v>6382</v>
      </c>
      <c r="I285">
        <v>21569084</v>
      </c>
      <c r="J285">
        <v>29.6</v>
      </c>
      <c r="AN285">
        <v>2010</v>
      </c>
      <c r="AO285">
        <v>2010</v>
      </c>
      <c r="AP285" t="s">
        <v>13</v>
      </c>
      <c r="AQ285" t="s">
        <v>14</v>
      </c>
      <c r="AR285" t="s">
        <v>21</v>
      </c>
      <c r="AS285" t="s">
        <v>22</v>
      </c>
      <c r="AT285">
        <v>112018</v>
      </c>
      <c r="AU285">
        <v>22142359</v>
      </c>
      <c r="AV285">
        <v>505.9</v>
      </c>
    </row>
    <row r="286" spans="1:48" x14ac:dyDescent="0.35">
      <c r="A286" s="3" t="str">
        <f t="shared" si="7"/>
        <v>2013Female55-64 years</v>
      </c>
      <c r="B286">
        <v>2013</v>
      </c>
      <c r="C286">
        <v>2013</v>
      </c>
      <c r="D286" t="s">
        <v>23</v>
      </c>
      <c r="E286" t="s">
        <v>24</v>
      </c>
      <c r="F286" t="s">
        <v>11</v>
      </c>
      <c r="G286" t="s">
        <v>12</v>
      </c>
      <c r="H286">
        <v>1753</v>
      </c>
      <c r="I286">
        <v>20359676</v>
      </c>
      <c r="J286">
        <v>8.6</v>
      </c>
      <c r="AN286">
        <v>2010</v>
      </c>
      <c r="AO286">
        <v>2010</v>
      </c>
      <c r="AP286" t="s">
        <v>13</v>
      </c>
      <c r="AQ286" t="s">
        <v>14</v>
      </c>
      <c r="AR286" t="s">
        <v>23</v>
      </c>
      <c r="AS286" t="s">
        <v>24</v>
      </c>
      <c r="AT286">
        <v>189295</v>
      </c>
      <c r="AU286">
        <v>17601148</v>
      </c>
      <c r="AV286">
        <v>1075.5</v>
      </c>
    </row>
    <row r="287" spans="1:48" x14ac:dyDescent="0.35">
      <c r="A287" s="3" t="str">
        <f t="shared" si="7"/>
        <v>2013Male55-64 years</v>
      </c>
      <c r="B287">
        <v>2013</v>
      </c>
      <c r="C287">
        <v>2013</v>
      </c>
      <c r="D287" t="s">
        <v>23</v>
      </c>
      <c r="E287" t="s">
        <v>24</v>
      </c>
      <c r="F287" t="s">
        <v>13</v>
      </c>
      <c r="G287" t="s">
        <v>14</v>
      </c>
      <c r="H287">
        <v>5361</v>
      </c>
      <c r="I287">
        <v>18956755</v>
      </c>
      <c r="J287">
        <v>28.3</v>
      </c>
      <c r="AN287">
        <v>2010</v>
      </c>
      <c r="AO287">
        <v>2010</v>
      </c>
      <c r="AP287" t="s">
        <v>13</v>
      </c>
      <c r="AQ287" t="s">
        <v>14</v>
      </c>
      <c r="AR287" t="s">
        <v>25</v>
      </c>
      <c r="AS287" t="s">
        <v>26</v>
      </c>
      <c r="AT287">
        <v>229704</v>
      </c>
      <c r="AU287">
        <v>10096519</v>
      </c>
      <c r="AV287">
        <v>2275.1</v>
      </c>
    </row>
    <row r="288" spans="1:48" x14ac:dyDescent="0.35">
      <c r="A288" s="3" t="str">
        <f t="shared" si="7"/>
        <v>2013Female65-74 years</v>
      </c>
      <c r="B288">
        <v>2013</v>
      </c>
      <c r="C288">
        <v>2013</v>
      </c>
      <c r="D288" t="s">
        <v>25</v>
      </c>
      <c r="E288" t="s">
        <v>26</v>
      </c>
      <c r="F288" t="s">
        <v>11</v>
      </c>
      <c r="G288" t="s">
        <v>12</v>
      </c>
      <c r="H288">
        <v>719</v>
      </c>
      <c r="I288">
        <v>13419124</v>
      </c>
      <c r="J288">
        <v>5.4</v>
      </c>
      <c r="AN288">
        <v>2010</v>
      </c>
      <c r="AO288">
        <v>2010</v>
      </c>
      <c r="AP288" t="s">
        <v>13</v>
      </c>
      <c r="AQ288" t="s">
        <v>14</v>
      </c>
      <c r="AR288" t="s">
        <v>27</v>
      </c>
      <c r="AS288" t="s">
        <v>28</v>
      </c>
      <c r="AT288">
        <v>311830</v>
      </c>
      <c r="AU288">
        <v>5476762</v>
      </c>
      <c r="AV288">
        <v>5693.7</v>
      </c>
    </row>
    <row r="289" spans="1:48" x14ac:dyDescent="0.35">
      <c r="A289" s="3" t="str">
        <f t="shared" si="7"/>
        <v>2013Male65-74 years</v>
      </c>
      <c r="B289">
        <v>2013</v>
      </c>
      <c r="C289">
        <v>2013</v>
      </c>
      <c r="D289" t="s">
        <v>25</v>
      </c>
      <c r="E289" t="s">
        <v>26</v>
      </c>
      <c r="F289" t="s">
        <v>13</v>
      </c>
      <c r="G289" t="s">
        <v>14</v>
      </c>
      <c r="H289">
        <v>3060</v>
      </c>
      <c r="I289">
        <v>11797642</v>
      </c>
      <c r="J289">
        <v>25.9</v>
      </c>
      <c r="AN289">
        <v>2010</v>
      </c>
      <c r="AO289">
        <v>2010</v>
      </c>
      <c r="AP289" t="s">
        <v>13</v>
      </c>
      <c r="AQ289" t="s">
        <v>14</v>
      </c>
      <c r="AR289" t="s">
        <v>29</v>
      </c>
      <c r="AS289" t="s">
        <v>30</v>
      </c>
      <c r="AT289">
        <v>275866</v>
      </c>
      <c r="AU289">
        <v>1789679</v>
      </c>
      <c r="AV289">
        <v>15414.3</v>
      </c>
    </row>
    <row r="290" spans="1:48" x14ac:dyDescent="0.35">
      <c r="A290" s="3" t="str">
        <f t="shared" si="7"/>
        <v>2013Female75-84 years</v>
      </c>
      <c r="B290">
        <v>2013</v>
      </c>
      <c r="C290">
        <v>2013</v>
      </c>
      <c r="D290" t="s">
        <v>27</v>
      </c>
      <c r="E290" t="s">
        <v>28</v>
      </c>
      <c r="F290" t="s">
        <v>11</v>
      </c>
      <c r="G290" t="s">
        <v>12</v>
      </c>
      <c r="H290">
        <v>300</v>
      </c>
      <c r="I290">
        <v>7686002</v>
      </c>
      <c r="J290">
        <v>3.9</v>
      </c>
      <c r="AN290">
        <v>2010</v>
      </c>
      <c r="AO290">
        <v>2010</v>
      </c>
      <c r="AP290" t="s">
        <v>13</v>
      </c>
      <c r="AQ290" t="s">
        <v>14</v>
      </c>
      <c r="AR290" t="s">
        <v>31</v>
      </c>
      <c r="AS290" t="s">
        <v>32</v>
      </c>
      <c r="AT290">
        <v>87</v>
      </c>
      <c r="AU290" t="s">
        <v>33</v>
      </c>
      <c r="AV290" t="s">
        <v>33</v>
      </c>
    </row>
    <row r="291" spans="1:48" x14ac:dyDescent="0.35">
      <c r="A291" s="3" t="str">
        <f t="shared" si="7"/>
        <v>2013Male75-84 years</v>
      </c>
      <c r="B291">
        <v>2013</v>
      </c>
      <c r="C291">
        <v>2013</v>
      </c>
      <c r="D291" t="s">
        <v>27</v>
      </c>
      <c r="E291" t="s">
        <v>28</v>
      </c>
      <c r="F291" t="s">
        <v>13</v>
      </c>
      <c r="G291" t="s">
        <v>14</v>
      </c>
      <c r="H291">
        <v>1996</v>
      </c>
      <c r="I291">
        <v>5760517</v>
      </c>
      <c r="J291">
        <v>34.6</v>
      </c>
      <c r="AN291">
        <v>2011</v>
      </c>
      <c r="AO291">
        <v>2011</v>
      </c>
      <c r="AP291" t="s">
        <v>11</v>
      </c>
      <c r="AQ291" t="s">
        <v>12</v>
      </c>
      <c r="AR291" t="s">
        <v>117</v>
      </c>
      <c r="AS291">
        <v>1</v>
      </c>
      <c r="AT291">
        <v>10658</v>
      </c>
      <c r="AU291">
        <v>1952827</v>
      </c>
      <c r="AV291">
        <v>545.79999999999995</v>
      </c>
    </row>
    <row r="292" spans="1:48" x14ac:dyDescent="0.35">
      <c r="A292" s="3" t="str">
        <f t="shared" si="7"/>
        <v>2013Female85+ years</v>
      </c>
      <c r="B292">
        <v>2013</v>
      </c>
      <c r="C292">
        <v>2013</v>
      </c>
      <c r="D292" t="s">
        <v>29</v>
      </c>
      <c r="E292" t="s">
        <v>30</v>
      </c>
      <c r="F292" t="s">
        <v>11</v>
      </c>
      <c r="G292" t="s">
        <v>12</v>
      </c>
      <c r="H292">
        <v>130</v>
      </c>
      <c r="I292">
        <v>3999007</v>
      </c>
      <c r="J292">
        <v>3.3</v>
      </c>
      <c r="AN292">
        <v>2011</v>
      </c>
      <c r="AO292">
        <v>2011</v>
      </c>
      <c r="AP292" t="s">
        <v>11</v>
      </c>
      <c r="AQ292" t="s">
        <v>12</v>
      </c>
      <c r="AR292" t="s">
        <v>118</v>
      </c>
      <c r="AS292" s="1">
        <v>44200</v>
      </c>
      <c r="AT292">
        <v>1841</v>
      </c>
      <c r="AU292">
        <v>7909731</v>
      </c>
      <c r="AV292">
        <v>23.3</v>
      </c>
    </row>
    <row r="293" spans="1:48" x14ac:dyDescent="0.35">
      <c r="A293" s="3" t="str">
        <f t="shared" si="7"/>
        <v>2013Male85+ years</v>
      </c>
      <c r="B293">
        <v>2013</v>
      </c>
      <c r="C293">
        <v>2013</v>
      </c>
      <c r="D293" t="s">
        <v>29</v>
      </c>
      <c r="E293" t="s">
        <v>30</v>
      </c>
      <c r="F293" t="s">
        <v>13</v>
      </c>
      <c r="G293" t="s">
        <v>14</v>
      </c>
      <c r="H293">
        <v>989</v>
      </c>
      <c r="I293">
        <v>2041782</v>
      </c>
      <c r="J293">
        <v>48.4</v>
      </c>
      <c r="AN293">
        <v>2011</v>
      </c>
      <c r="AO293">
        <v>2011</v>
      </c>
      <c r="AP293" t="s">
        <v>11</v>
      </c>
      <c r="AQ293" t="s">
        <v>12</v>
      </c>
      <c r="AR293" t="s">
        <v>10</v>
      </c>
      <c r="AS293" s="1">
        <v>44330</v>
      </c>
      <c r="AT293">
        <v>2222</v>
      </c>
      <c r="AU293">
        <v>20067831</v>
      </c>
      <c r="AV293">
        <v>11.1</v>
      </c>
    </row>
    <row r="294" spans="1:48" x14ac:dyDescent="0.35">
      <c r="A294" s="3" t="str">
        <f t="shared" si="7"/>
        <v>2013MaleNot Stated</v>
      </c>
      <c r="B294">
        <v>2013</v>
      </c>
      <c r="C294">
        <v>2013</v>
      </c>
      <c r="D294" t="s">
        <v>31</v>
      </c>
      <c r="E294" t="s">
        <v>32</v>
      </c>
      <c r="F294" t="s">
        <v>13</v>
      </c>
      <c r="G294" t="s">
        <v>14</v>
      </c>
      <c r="H294">
        <v>6</v>
      </c>
      <c r="I294" t="s">
        <v>33</v>
      </c>
      <c r="J294" t="s">
        <v>33</v>
      </c>
      <c r="AN294">
        <v>2011</v>
      </c>
      <c r="AO294">
        <v>2011</v>
      </c>
      <c r="AP294" t="s">
        <v>11</v>
      </c>
      <c r="AQ294" t="s">
        <v>12</v>
      </c>
      <c r="AR294" t="s">
        <v>15</v>
      </c>
      <c r="AS294" t="s">
        <v>16</v>
      </c>
      <c r="AT294">
        <v>7743</v>
      </c>
      <c r="AU294">
        <v>21366229</v>
      </c>
      <c r="AV294">
        <v>36.200000000000003</v>
      </c>
    </row>
    <row r="295" spans="1:48" x14ac:dyDescent="0.35">
      <c r="A295" s="3" t="str">
        <f t="shared" si="7"/>
        <v>2014Female5-14 years</v>
      </c>
      <c r="B295">
        <v>2014</v>
      </c>
      <c r="C295">
        <v>2014</v>
      </c>
      <c r="D295" t="s">
        <v>10</v>
      </c>
      <c r="E295" s="1">
        <v>44330</v>
      </c>
      <c r="F295" t="s">
        <v>11</v>
      </c>
      <c r="G295" t="s">
        <v>12</v>
      </c>
      <c r="H295">
        <v>150</v>
      </c>
      <c r="I295">
        <v>20161424</v>
      </c>
      <c r="J295">
        <v>0.7</v>
      </c>
      <c r="AN295">
        <v>2011</v>
      </c>
      <c r="AO295">
        <v>2011</v>
      </c>
      <c r="AP295" t="s">
        <v>11</v>
      </c>
      <c r="AQ295" t="s">
        <v>12</v>
      </c>
      <c r="AR295" t="s">
        <v>17</v>
      </c>
      <c r="AS295" t="s">
        <v>18</v>
      </c>
      <c r="AT295">
        <v>13663</v>
      </c>
      <c r="AU295">
        <v>20746335</v>
      </c>
      <c r="AV295">
        <v>65.900000000000006</v>
      </c>
    </row>
    <row r="296" spans="1:48" x14ac:dyDescent="0.35">
      <c r="A296" s="3" t="str">
        <f t="shared" si="7"/>
        <v>2014Male5-14 years</v>
      </c>
      <c r="B296">
        <v>2014</v>
      </c>
      <c r="C296">
        <v>2014</v>
      </c>
      <c r="D296" t="s">
        <v>10</v>
      </c>
      <c r="E296" s="1">
        <v>44330</v>
      </c>
      <c r="F296" t="s">
        <v>13</v>
      </c>
      <c r="G296" t="s">
        <v>14</v>
      </c>
      <c r="H296">
        <v>277</v>
      </c>
      <c r="I296">
        <v>21029648</v>
      </c>
      <c r="J296">
        <v>1.3</v>
      </c>
      <c r="AN296">
        <v>2011</v>
      </c>
      <c r="AO296">
        <v>2011</v>
      </c>
      <c r="AP296" t="s">
        <v>11</v>
      </c>
      <c r="AQ296" t="s">
        <v>12</v>
      </c>
      <c r="AR296" t="s">
        <v>19</v>
      </c>
      <c r="AS296" t="s">
        <v>20</v>
      </c>
      <c r="AT296">
        <v>26678</v>
      </c>
      <c r="AU296">
        <v>20404484</v>
      </c>
      <c r="AV296">
        <v>130.69999999999999</v>
      </c>
    </row>
    <row r="297" spans="1:48" x14ac:dyDescent="0.35">
      <c r="A297" s="3" t="str">
        <f t="shared" si="7"/>
        <v>2014Female15-24 years</v>
      </c>
      <c r="B297">
        <v>2014</v>
      </c>
      <c r="C297">
        <v>2014</v>
      </c>
      <c r="D297" t="s">
        <v>15</v>
      </c>
      <c r="E297" t="s">
        <v>16</v>
      </c>
      <c r="F297" t="s">
        <v>11</v>
      </c>
      <c r="G297" t="s">
        <v>12</v>
      </c>
      <c r="H297">
        <v>989</v>
      </c>
      <c r="I297">
        <v>21456371</v>
      </c>
      <c r="J297">
        <v>4.5999999999999996</v>
      </c>
      <c r="AN297">
        <v>2011</v>
      </c>
      <c r="AO297">
        <v>2011</v>
      </c>
      <c r="AP297" t="s">
        <v>11</v>
      </c>
      <c r="AQ297" t="s">
        <v>12</v>
      </c>
      <c r="AR297" t="s">
        <v>21</v>
      </c>
      <c r="AS297" t="s">
        <v>22</v>
      </c>
      <c r="AT297">
        <v>71538</v>
      </c>
      <c r="AU297">
        <v>22698956</v>
      </c>
      <c r="AV297">
        <v>315.2</v>
      </c>
    </row>
    <row r="298" spans="1:48" x14ac:dyDescent="0.35">
      <c r="A298" s="3" t="str">
        <f t="shared" si="7"/>
        <v>2014Male15-24 years</v>
      </c>
      <c r="B298">
        <v>2014</v>
      </c>
      <c r="C298">
        <v>2014</v>
      </c>
      <c r="D298" t="s">
        <v>15</v>
      </c>
      <c r="E298" t="s">
        <v>16</v>
      </c>
      <c r="F298" t="s">
        <v>13</v>
      </c>
      <c r="G298" t="s">
        <v>14</v>
      </c>
      <c r="H298">
        <v>4092</v>
      </c>
      <c r="I298">
        <v>22523450</v>
      </c>
      <c r="J298">
        <v>18.2</v>
      </c>
      <c r="AN298">
        <v>2011</v>
      </c>
      <c r="AO298">
        <v>2011</v>
      </c>
      <c r="AP298" t="s">
        <v>11</v>
      </c>
      <c r="AQ298" t="s">
        <v>12</v>
      </c>
      <c r="AR298" t="s">
        <v>23</v>
      </c>
      <c r="AS298" t="s">
        <v>24</v>
      </c>
      <c r="AT298">
        <v>126674</v>
      </c>
      <c r="AU298">
        <v>19703935</v>
      </c>
      <c r="AV298">
        <v>642.9</v>
      </c>
    </row>
    <row r="299" spans="1:48" x14ac:dyDescent="0.35">
      <c r="A299" s="3" t="str">
        <f t="shared" si="7"/>
        <v>2014Female25-34 years</v>
      </c>
      <c r="B299">
        <v>2014</v>
      </c>
      <c r="C299">
        <v>2014</v>
      </c>
      <c r="D299" t="s">
        <v>17</v>
      </c>
      <c r="E299" t="s">
        <v>18</v>
      </c>
      <c r="F299" t="s">
        <v>11</v>
      </c>
      <c r="G299" t="s">
        <v>12</v>
      </c>
      <c r="H299">
        <v>1348</v>
      </c>
      <c r="I299">
        <v>21546290</v>
      </c>
      <c r="J299">
        <v>6.3</v>
      </c>
      <c r="AN299">
        <v>2011</v>
      </c>
      <c r="AO299">
        <v>2011</v>
      </c>
      <c r="AP299" t="s">
        <v>11</v>
      </c>
      <c r="AQ299" t="s">
        <v>12</v>
      </c>
      <c r="AR299" t="s">
        <v>25</v>
      </c>
      <c r="AS299" t="s">
        <v>26</v>
      </c>
      <c r="AT299">
        <v>180776</v>
      </c>
      <c r="AU299">
        <v>12005425</v>
      </c>
      <c r="AV299">
        <v>1505.8</v>
      </c>
    </row>
    <row r="300" spans="1:48" x14ac:dyDescent="0.35">
      <c r="A300" s="3" t="str">
        <f t="shared" si="7"/>
        <v>2014Male25-34 years</v>
      </c>
      <c r="B300">
        <v>2014</v>
      </c>
      <c r="C300">
        <v>2014</v>
      </c>
      <c r="D300" t="s">
        <v>17</v>
      </c>
      <c r="E300" t="s">
        <v>18</v>
      </c>
      <c r="F300" t="s">
        <v>13</v>
      </c>
      <c r="G300" t="s">
        <v>14</v>
      </c>
      <c r="H300">
        <v>5219</v>
      </c>
      <c r="I300">
        <v>21970214</v>
      </c>
      <c r="J300">
        <v>23.8</v>
      </c>
      <c r="AN300">
        <v>2011</v>
      </c>
      <c r="AO300">
        <v>2011</v>
      </c>
      <c r="AP300" t="s">
        <v>11</v>
      </c>
      <c r="AQ300" t="s">
        <v>12</v>
      </c>
      <c r="AR300" t="s">
        <v>27</v>
      </c>
      <c r="AS300" t="s">
        <v>28</v>
      </c>
      <c r="AT300">
        <v>313532</v>
      </c>
      <c r="AU300">
        <v>7602197</v>
      </c>
      <c r="AV300">
        <v>4124.2</v>
      </c>
    </row>
    <row r="301" spans="1:48" x14ac:dyDescent="0.35">
      <c r="A301" s="3" t="str">
        <f t="shared" si="7"/>
        <v>2014Female35-44 years</v>
      </c>
      <c r="B301">
        <v>2014</v>
      </c>
      <c r="C301">
        <v>2014</v>
      </c>
      <c r="D301" t="s">
        <v>19</v>
      </c>
      <c r="E301" t="s">
        <v>20</v>
      </c>
      <c r="F301" t="s">
        <v>11</v>
      </c>
      <c r="G301" t="s">
        <v>12</v>
      </c>
      <c r="H301">
        <v>1668</v>
      </c>
      <c r="I301">
        <v>20353904</v>
      </c>
      <c r="J301">
        <v>8.1999999999999993</v>
      </c>
      <c r="AN301">
        <v>2011</v>
      </c>
      <c r="AO301">
        <v>2011</v>
      </c>
      <c r="AP301" t="s">
        <v>11</v>
      </c>
      <c r="AQ301" t="s">
        <v>12</v>
      </c>
      <c r="AR301" t="s">
        <v>29</v>
      </c>
      <c r="AS301" t="s">
        <v>30</v>
      </c>
      <c r="AT301">
        <v>505120</v>
      </c>
      <c r="AU301">
        <v>3843148</v>
      </c>
      <c r="AV301">
        <v>13143.4</v>
      </c>
    </row>
    <row r="302" spans="1:48" x14ac:dyDescent="0.35">
      <c r="A302" s="3" t="str">
        <f t="shared" si="7"/>
        <v>2014Male35-44 years</v>
      </c>
      <c r="B302">
        <v>2014</v>
      </c>
      <c r="C302">
        <v>2014</v>
      </c>
      <c r="D302" t="s">
        <v>19</v>
      </c>
      <c r="E302" t="s">
        <v>20</v>
      </c>
      <c r="F302" t="s">
        <v>13</v>
      </c>
      <c r="G302" t="s">
        <v>14</v>
      </c>
      <c r="H302">
        <v>5037</v>
      </c>
      <c r="I302">
        <v>20159229</v>
      </c>
      <c r="J302">
        <v>25</v>
      </c>
      <c r="AN302">
        <v>2011</v>
      </c>
      <c r="AO302">
        <v>2011</v>
      </c>
      <c r="AP302" t="s">
        <v>11</v>
      </c>
      <c r="AQ302" t="s">
        <v>12</v>
      </c>
      <c r="AR302" t="s">
        <v>31</v>
      </c>
      <c r="AS302" t="s">
        <v>32</v>
      </c>
      <c r="AT302">
        <v>35</v>
      </c>
      <c r="AU302" t="s">
        <v>33</v>
      </c>
      <c r="AV302" t="s">
        <v>33</v>
      </c>
    </row>
    <row r="303" spans="1:48" x14ac:dyDescent="0.35">
      <c r="A303" s="3" t="str">
        <f t="shared" si="7"/>
        <v>2014Female45-54 years</v>
      </c>
      <c r="B303">
        <v>2014</v>
      </c>
      <c r="C303">
        <v>2014</v>
      </c>
      <c r="D303" t="s">
        <v>21</v>
      </c>
      <c r="E303" t="s">
        <v>22</v>
      </c>
      <c r="F303" t="s">
        <v>11</v>
      </c>
      <c r="G303" t="s">
        <v>12</v>
      </c>
      <c r="H303">
        <v>2342</v>
      </c>
      <c r="I303">
        <v>22033807</v>
      </c>
      <c r="J303">
        <v>10.6</v>
      </c>
      <c r="AN303">
        <v>2011</v>
      </c>
      <c r="AO303">
        <v>2011</v>
      </c>
      <c r="AP303" t="s">
        <v>13</v>
      </c>
      <c r="AQ303" t="s">
        <v>14</v>
      </c>
      <c r="AR303" t="s">
        <v>117</v>
      </c>
      <c r="AS303">
        <v>1</v>
      </c>
      <c r="AT303">
        <v>13327</v>
      </c>
      <c r="AU303">
        <v>2043710</v>
      </c>
      <c r="AV303">
        <v>652.1</v>
      </c>
    </row>
    <row r="304" spans="1:48" x14ac:dyDescent="0.35">
      <c r="A304" s="3" t="str">
        <f t="shared" si="7"/>
        <v>2014Male45-54 years</v>
      </c>
      <c r="B304">
        <v>2014</v>
      </c>
      <c r="C304">
        <v>2014</v>
      </c>
      <c r="D304" t="s">
        <v>21</v>
      </c>
      <c r="E304" t="s">
        <v>22</v>
      </c>
      <c r="F304" t="s">
        <v>13</v>
      </c>
      <c r="G304" t="s">
        <v>14</v>
      </c>
      <c r="H304">
        <v>6414</v>
      </c>
      <c r="I304">
        <v>21425044</v>
      </c>
      <c r="J304">
        <v>29.9</v>
      </c>
      <c r="AN304">
        <v>2011</v>
      </c>
      <c r="AO304">
        <v>2011</v>
      </c>
      <c r="AP304" t="s">
        <v>13</v>
      </c>
      <c r="AQ304" t="s">
        <v>14</v>
      </c>
      <c r="AR304" t="s">
        <v>118</v>
      </c>
      <c r="AS304" s="1">
        <v>44200</v>
      </c>
      <c r="AT304">
        <v>2405</v>
      </c>
      <c r="AU304">
        <v>8255790</v>
      </c>
      <c r="AV304">
        <v>29.1</v>
      </c>
    </row>
    <row r="305" spans="1:48" x14ac:dyDescent="0.35">
      <c r="A305" s="3" t="str">
        <f t="shared" si="7"/>
        <v>2014Female55-64 years</v>
      </c>
      <c r="B305">
        <v>2014</v>
      </c>
      <c r="C305">
        <v>2014</v>
      </c>
      <c r="D305" t="s">
        <v>23</v>
      </c>
      <c r="E305" t="s">
        <v>24</v>
      </c>
      <c r="F305" t="s">
        <v>11</v>
      </c>
      <c r="G305" t="s">
        <v>12</v>
      </c>
      <c r="H305">
        <v>1846</v>
      </c>
      <c r="I305">
        <v>20755699</v>
      </c>
      <c r="J305">
        <v>8.9</v>
      </c>
      <c r="AN305">
        <v>2011</v>
      </c>
      <c r="AO305">
        <v>2011</v>
      </c>
      <c r="AP305" t="s">
        <v>13</v>
      </c>
      <c r="AQ305" t="s">
        <v>14</v>
      </c>
      <c r="AR305" t="s">
        <v>10</v>
      </c>
      <c r="AS305" s="1">
        <v>44330</v>
      </c>
      <c r="AT305">
        <v>3179</v>
      </c>
      <c r="AU305">
        <v>20971217</v>
      </c>
      <c r="AV305">
        <v>15.2</v>
      </c>
    </row>
    <row r="306" spans="1:48" x14ac:dyDescent="0.35">
      <c r="A306" s="3" t="str">
        <f t="shared" si="7"/>
        <v>2014Male55-64 years</v>
      </c>
      <c r="B306">
        <v>2014</v>
      </c>
      <c r="C306">
        <v>2014</v>
      </c>
      <c r="D306" t="s">
        <v>23</v>
      </c>
      <c r="E306" t="s">
        <v>24</v>
      </c>
      <c r="F306" t="s">
        <v>13</v>
      </c>
      <c r="G306" t="s">
        <v>14</v>
      </c>
      <c r="H306">
        <v>5680</v>
      </c>
      <c r="I306">
        <v>19321882</v>
      </c>
      <c r="J306">
        <v>29.4</v>
      </c>
      <c r="AN306">
        <v>2011</v>
      </c>
      <c r="AO306">
        <v>2011</v>
      </c>
      <c r="AP306" t="s">
        <v>13</v>
      </c>
      <c r="AQ306" t="s">
        <v>14</v>
      </c>
      <c r="AR306" t="s">
        <v>15</v>
      </c>
      <c r="AS306" t="s">
        <v>16</v>
      </c>
      <c r="AT306">
        <v>21924</v>
      </c>
      <c r="AU306">
        <v>22431646</v>
      </c>
      <c r="AV306">
        <v>97.7</v>
      </c>
    </row>
    <row r="307" spans="1:48" x14ac:dyDescent="0.35">
      <c r="A307" s="3" t="str">
        <f t="shared" si="7"/>
        <v>2014Female65-74 years</v>
      </c>
      <c r="B307">
        <v>2014</v>
      </c>
      <c r="C307">
        <v>2014</v>
      </c>
      <c r="D307" t="s">
        <v>25</v>
      </c>
      <c r="E307" t="s">
        <v>26</v>
      </c>
      <c r="F307" t="s">
        <v>11</v>
      </c>
      <c r="G307" t="s">
        <v>12</v>
      </c>
      <c r="H307">
        <v>828</v>
      </c>
      <c r="I307">
        <v>14049245</v>
      </c>
      <c r="J307">
        <v>5.9</v>
      </c>
      <c r="AN307">
        <v>2011</v>
      </c>
      <c r="AO307">
        <v>2011</v>
      </c>
      <c r="AP307" t="s">
        <v>13</v>
      </c>
      <c r="AQ307" t="s">
        <v>14</v>
      </c>
      <c r="AR307" t="s">
        <v>17</v>
      </c>
      <c r="AS307" t="s">
        <v>18</v>
      </c>
      <c r="AT307">
        <v>30085</v>
      </c>
      <c r="AU307">
        <v>21044163</v>
      </c>
      <c r="AV307">
        <v>143</v>
      </c>
    </row>
    <row r="308" spans="1:48" x14ac:dyDescent="0.35">
      <c r="A308" s="3" t="str">
        <f t="shared" si="7"/>
        <v>2014Male65-74 years</v>
      </c>
      <c r="B308">
        <v>2014</v>
      </c>
      <c r="C308">
        <v>2014</v>
      </c>
      <c r="D308" t="s">
        <v>25</v>
      </c>
      <c r="E308" t="s">
        <v>26</v>
      </c>
      <c r="F308" t="s">
        <v>13</v>
      </c>
      <c r="G308" t="s">
        <v>14</v>
      </c>
      <c r="H308">
        <v>3281</v>
      </c>
      <c r="I308">
        <v>12349045</v>
      </c>
      <c r="J308">
        <v>26.6</v>
      </c>
      <c r="AN308">
        <v>2011</v>
      </c>
      <c r="AO308">
        <v>2011</v>
      </c>
      <c r="AP308" t="s">
        <v>13</v>
      </c>
      <c r="AQ308" t="s">
        <v>14</v>
      </c>
      <c r="AR308" t="s">
        <v>19</v>
      </c>
      <c r="AS308" t="s">
        <v>20</v>
      </c>
      <c r="AT308">
        <v>43215</v>
      </c>
      <c r="AU308">
        <v>20223470</v>
      </c>
      <c r="AV308">
        <v>213.7</v>
      </c>
    </row>
    <row r="309" spans="1:48" x14ac:dyDescent="0.35">
      <c r="A309" s="3" t="str">
        <f t="shared" si="7"/>
        <v>2014Female75-84 years</v>
      </c>
      <c r="B309">
        <v>2014</v>
      </c>
      <c r="C309">
        <v>2014</v>
      </c>
      <c r="D309" t="s">
        <v>27</v>
      </c>
      <c r="E309" t="s">
        <v>28</v>
      </c>
      <c r="F309" t="s">
        <v>11</v>
      </c>
      <c r="G309" t="s">
        <v>12</v>
      </c>
      <c r="H309">
        <v>338</v>
      </c>
      <c r="I309">
        <v>7789312</v>
      </c>
      <c r="J309">
        <v>4.3</v>
      </c>
      <c r="AN309">
        <v>2011</v>
      </c>
      <c r="AO309">
        <v>2011</v>
      </c>
      <c r="AP309" t="s">
        <v>13</v>
      </c>
      <c r="AQ309" t="s">
        <v>14</v>
      </c>
      <c r="AR309" t="s">
        <v>21</v>
      </c>
      <c r="AS309" t="s">
        <v>22</v>
      </c>
      <c r="AT309">
        <v>111709</v>
      </c>
      <c r="AU309">
        <v>22019247</v>
      </c>
      <c r="AV309">
        <v>507.3</v>
      </c>
    </row>
    <row r="310" spans="1:48" x14ac:dyDescent="0.35">
      <c r="A310" s="3" t="str">
        <f t="shared" si="7"/>
        <v>2014Male75-84 years</v>
      </c>
      <c r="B310">
        <v>2014</v>
      </c>
      <c r="C310">
        <v>2014</v>
      </c>
      <c r="D310" t="s">
        <v>27</v>
      </c>
      <c r="E310" t="s">
        <v>28</v>
      </c>
      <c r="F310" t="s">
        <v>13</v>
      </c>
      <c r="G310" t="s">
        <v>14</v>
      </c>
      <c r="H310">
        <v>2052</v>
      </c>
      <c r="I310">
        <v>5893378</v>
      </c>
      <c r="J310">
        <v>34.799999999999997</v>
      </c>
      <c r="AN310">
        <v>2011</v>
      </c>
      <c r="AO310">
        <v>2011</v>
      </c>
      <c r="AP310" t="s">
        <v>13</v>
      </c>
      <c r="AQ310" t="s">
        <v>14</v>
      </c>
      <c r="AR310" t="s">
        <v>23</v>
      </c>
      <c r="AS310" t="s">
        <v>24</v>
      </c>
      <c r="AT310">
        <v>196641</v>
      </c>
      <c r="AU310">
        <v>18358205</v>
      </c>
      <c r="AV310">
        <v>1071.0999999999999</v>
      </c>
    </row>
    <row r="311" spans="1:48" x14ac:dyDescent="0.35">
      <c r="A311" s="3" t="str">
        <f t="shared" si="7"/>
        <v>2014Female85+ years</v>
      </c>
      <c r="B311">
        <v>2014</v>
      </c>
      <c r="C311">
        <v>2014</v>
      </c>
      <c r="D311" t="s">
        <v>29</v>
      </c>
      <c r="E311" t="s">
        <v>30</v>
      </c>
      <c r="F311" t="s">
        <v>11</v>
      </c>
      <c r="G311" t="s">
        <v>12</v>
      </c>
      <c r="H311">
        <v>139</v>
      </c>
      <c r="I311">
        <v>4053362</v>
      </c>
      <c r="J311">
        <v>3.4</v>
      </c>
      <c r="AN311">
        <v>2011</v>
      </c>
      <c r="AO311">
        <v>2011</v>
      </c>
      <c r="AP311" t="s">
        <v>13</v>
      </c>
      <c r="AQ311" t="s">
        <v>14</v>
      </c>
      <c r="AR311" t="s">
        <v>25</v>
      </c>
      <c r="AS311" t="s">
        <v>26</v>
      </c>
      <c r="AT311">
        <v>234276</v>
      </c>
      <c r="AU311">
        <v>10476313</v>
      </c>
      <c r="AV311">
        <v>2236.1999999999998</v>
      </c>
    </row>
    <row r="312" spans="1:48" x14ac:dyDescent="0.35">
      <c r="A312" s="3" t="str">
        <f t="shared" si="7"/>
        <v>2014Male85+ years</v>
      </c>
      <c r="B312">
        <v>2014</v>
      </c>
      <c r="C312">
        <v>2014</v>
      </c>
      <c r="D312" t="s">
        <v>29</v>
      </c>
      <c r="E312" t="s">
        <v>30</v>
      </c>
      <c r="F312" t="s">
        <v>13</v>
      </c>
      <c r="G312" t="s">
        <v>14</v>
      </c>
      <c r="H312">
        <v>1052</v>
      </c>
      <c r="I312">
        <v>2108869</v>
      </c>
      <c r="J312">
        <v>49.9</v>
      </c>
      <c r="AN312">
        <v>2011</v>
      </c>
      <c r="AO312">
        <v>2011</v>
      </c>
      <c r="AP312" t="s">
        <v>13</v>
      </c>
      <c r="AQ312" t="s">
        <v>14</v>
      </c>
      <c r="AR312" t="s">
        <v>27</v>
      </c>
      <c r="AS312" t="s">
        <v>28</v>
      </c>
      <c r="AT312">
        <v>312693</v>
      </c>
      <c r="AU312">
        <v>5573033</v>
      </c>
      <c r="AV312">
        <v>5610.8</v>
      </c>
    </row>
    <row r="313" spans="1:48" x14ac:dyDescent="0.35">
      <c r="A313" s="3" t="str">
        <f t="shared" si="7"/>
        <v>2014FemaleNot Stated</v>
      </c>
      <c r="B313">
        <v>2014</v>
      </c>
      <c r="C313">
        <v>2014</v>
      </c>
      <c r="D313" t="s">
        <v>31</v>
      </c>
      <c r="E313" t="s">
        <v>32</v>
      </c>
      <c r="F313" t="s">
        <v>11</v>
      </c>
      <c r="G313" t="s">
        <v>12</v>
      </c>
      <c r="H313">
        <v>1</v>
      </c>
      <c r="I313" t="s">
        <v>33</v>
      </c>
      <c r="J313" t="s">
        <v>33</v>
      </c>
      <c r="AN313">
        <v>2011</v>
      </c>
      <c r="AO313">
        <v>2011</v>
      </c>
      <c r="AP313" t="s">
        <v>13</v>
      </c>
      <c r="AQ313" t="s">
        <v>14</v>
      </c>
      <c r="AR313" t="s">
        <v>29</v>
      </c>
      <c r="AS313" t="s">
        <v>30</v>
      </c>
      <c r="AT313">
        <v>285425</v>
      </c>
      <c r="AU313">
        <v>1894025</v>
      </c>
      <c r="AV313">
        <v>15069.8</v>
      </c>
    </row>
    <row r="314" spans="1:48" x14ac:dyDescent="0.35">
      <c r="A314" s="3" t="str">
        <f t="shared" si="7"/>
        <v>2014MaleNot Stated</v>
      </c>
      <c r="B314">
        <v>2014</v>
      </c>
      <c r="C314">
        <v>2014</v>
      </c>
      <c r="D314" t="s">
        <v>31</v>
      </c>
      <c r="E314" t="s">
        <v>32</v>
      </c>
      <c r="F314" t="s">
        <v>13</v>
      </c>
      <c r="G314" t="s">
        <v>14</v>
      </c>
      <c r="H314">
        <v>3</v>
      </c>
      <c r="I314" t="s">
        <v>33</v>
      </c>
      <c r="J314" t="s">
        <v>33</v>
      </c>
      <c r="AN314">
        <v>2011</v>
      </c>
      <c r="AO314">
        <v>2011</v>
      </c>
      <c r="AP314" t="s">
        <v>13</v>
      </c>
      <c r="AQ314" t="s">
        <v>14</v>
      </c>
      <c r="AR314" t="s">
        <v>31</v>
      </c>
      <c r="AS314" t="s">
        <v>32</v>
      </c>
      <c r="AT314">
        <v>99</v>
      </c>
      <c r="AU314" t="s">
        <v>33</v>
      </c>
      <c r="AV314" t="s">
        <v>33</v>
      </c>
    </row>
    <row r="315" spans="1:48" x14ac:dyDescent="0.35">
      <c r="A315" s="3" t="str">
        <f t="shared" si="7"/>
        <v>2015Female5-14 years</v>
      </c>
      <c r="B315">
        <v>2015</v>
      </c>
      <c r="C315">
        <v>2015</v>
      </c>
      <c r="D315" t="s">
        <v>10</v>
      </c>
      <c r="E315" s="1">
        <v>44330</v>
      </c>
      <c r="F315" t="s">
        <v>11</v>
      </c>
      <c r="G315" t="s">
        <v>12</v>
      </c>
      <c r="H315">
        <v>158</v>
      </c>
      <c r="I315">
        <v>20129986</v>
      </c>
      <c r="J315">
        <v>0.8</v>
      </c>
      <c r="AN315">
        <v>2012</v>
      </c>
      <c r="AO315">
        <v>2012</v>
      </c>
      <c r="AP315" t="s">
        <v>11</v>
      </c>
      <c r="AQ315" t="s">
        <v>12</v>
      </c>
      <c r="AR315" t="s">
        <v>117</v>
      </c>
      <c r="AS315">
        <v>1</v>
      </c>
      <c r="AT315">
        <v>10490</v>
      </c>
      <c r="AU315">
        <v>1926339</v>
      </c>
      <c r="AV315">
        <v>544.6</v>
      </c>
    </row>
    <row r="316" spans="1:48" x14ac:dyDescent="0.35">
      <c r="A316" s="3" t="str">
        <f t="shared" si="7"/>
        <v>2015Male5-14 years</v>
      </c>
      <c r="B316">
        <v>2015</v>
      </c>
      <c r="C316">
        <v>2015</v>
      </c>
      <c r="D316" t="s">
        <v>10</v>
      </c>
      <c r="E316" s="1">
        <v>44330</v>
      </c>
      <c r="F316" t="s">
        <v>13</v>
      </c>
      <c r="G316" t="s">
        <v>14</v>
      </c>
      <c r="H316">
        <v>255</v>
      </c>
      <c r="I316">
        <v>20979520</v>
      </c>
      <c r="J316">
        <v>1.2</v>
      </c>
      <c r="AN316">
        <v>2012</v>
      </c>
      <c r="AO316">
        <v>2012</v>
      </c>
      <c r="AP316" t="s">
        <v>11</v>
      </c>
      <c r="AQ316" t="s">
        <v>12</v>
      </c>
      <c r="AR316" t="s">
        <v>118</v>
      </c>
      <c r="AS316" s="1">
        <v>44200</v>
      </c>
      <c r="AT316">
        <v>1823</v>
      </c>
      <c r="AU316">
        <v>7856870</v>
      </c>
      <c r="AV316">
        <v>23.2</v>
      </c>
    </row>
    <row r="317" spans="1:48" x14ac:dyDescent="0.35">
      <c r="A317" s="3" t="str">
        <f t="shared" si="7"/>
        <v>2015Female15-24 years</v>
      </c>
      <c r="B317">
        <v>2015</v>
      </c>
      <c r="C317">
        <v>2015</v>
      </c>
      <c r="D317" t="s">
        <v>15</v>
      </c>
      <c r="E317" t="s">
        <v>16</v>
      </c>
      <c r="F317" t="s">
        <v>11</v>
      </c>
      <c r="G317" t="s">
        <v>12</v>
      </c>
      <c r="H317">
        <v>1130</v>
      </c>
      <c r="I317">
        <v>21382495</v>
      </c>
      <c r="J317">
        <v>5.3</v>
      </c>
      <c r="AN317">
        <v>2012</v>
      </c>
      <c r="AO317">
        <v>2012</v>
      </c>
      <c r="AP317" t="s">
        <v>11</v>
      </c>
      <c r="AQ317" t="s">
        <v>12</v>
      </c>
      <c r="AR317" t="s">
        <v>10</v>
      </c>
      <c r="AS317" s="1">
        <v>44330</v>
      </c>
      <c r="AT317">
        <v>2164</v>
      </c>
      <c r="AU317">
        <v>20118347</v>
      </c>
      <c r="AV317">
        <v>10.8</v>
      </c>
    </row>
    <row r="318" spans="1:48" x14ac:dyDescent="0.35">
      <c r="A318" s="3" t="str">
        <f t="shared" si="7"/>
        <v>2015Male15-24 years</v>
      </c>
      <c r="B318">
        <v>2015</v>
      </c>
      <c r="C318">
        <v>2015</v>
      </c>
      <c r="D318" t="s">
        <v>15</v>
      </c>
      <c r="E318" t="s">
        <v>16</v>
      </c>
      <c r="F318" t="s">
        <v>13</v>
      </c>
      <c r="G318" t="s">
        <v>14</v>
      </c>
      <c r="H318">
        <v>4356</v>
      </c>
      <c r="I318">
        <v>22465721</v>
      </c>
      <c r="J318">
        <v>19.399999999999999</v>
      </c>
      <c r="AN318">
        <v>2012</v>
      </c>
      <c r="AO318">
        <v>2012</v>
      </c>
      <c r="AP318" t="s">
        <v>11</v>
      </c>
      <c r="AQ318" t="s">
        <v>12</v>
      </c>
      <c r="AR318" t="s">
        <v>15</v>
      </c>
      <c r="AS318" t="s">
        <v>16</v>
      </c>
      <c r="AT318">
        <v>7726</v>
      </c>
      <c r="AU318">
        <v>21431588</v>
      </c>
      <c r="AV318">
        <v>36</v>
      </c>
    </row>
    <row r="319" spans="1:48" x14ac:dyDescent="0.35">
      <c r="A319" s="3" t="str">
        <f t="shared" si="7"/>
        <v>2015Female25-34 years</v>
      </c>
      <c r="B319">
        <v>2015</v>
      </c>
      <c r="C319">
        <v>2015</v>
      </c>
      <c r="D319" t="s">
        <v>17</v>
      </c>
      <c r="E319" t="s">
        <v>18</v>
      </c>
      <c r="F319" t="s">
        <v>11</v>
      </c>
      <c r="G319" t="s">
        <v>12</v>
      </c>
      <c r="H319">
        <v>1441</v>
      </c>
      <c r="I319">
        <v>21838064</v>
      </c>
      <c r="J319">
        <v>6.6</v>
      </c>
      <c r="AN319">
        <v>2012</v>
      </c>
      <c r="AO319">
        <v>2012</v>
      </c>
      <c r="AP319" t="s">
        <v>11</v>
      </c>
      <c r="AQ319" t="s">
        <v>12</v>
      </c>
      <c r="AR319" t="s">
        <v>17</v>
      </c>
      <c r="AS319" t="s">
        <v>18</v>
      </c>
      <c r="AT319">
        <v>13808</v>
      </c>
      <c r="AU319">
        <v>20970529</v>
      </c>
      <c r="AV319">
        <v>65.8</v>
      </c>
    </row>
    <row r="320" spans="1:48" x14ac:dyDescent="0.35">
      <c r="A320" s="3" t="str">
        <f t="shared" si="7"/>
        <v>2015Male25-34 years</v>
      </c>
      <c r="B320">
        <v>2015</v>
      </c>
      <c r="C320">
        <v>2015</v>
      </c>
      <c r="D320" t="s">
        <v>17</v>
      </c>
      <c r="E320" t="s">
        <v>18</v>
      </c>
      <c r="F320" t="s">
        <v>13</v>
      </c>
      <c r="G320" t="s">
        <v>14</v>
      </c>
      <c r="H320">
        <v>5496</v>
      </c>
      <c r="I320">
        <v>22299138</v>
      </c>
      <c r="J320">
        <v>24.6</v>
      </c>
      <c r="AN320">
        <v>2012</v>
      </c>
      <c r="AO320">
        <v>2012</v>
      </c>
      <c r="AP320" t="s">
        <v>11</v>
      </c>
      <c r="AQ320" t="s">
        <v>12</v>
      </c>
      <c r="AR320" t="s">
        <v>19</v>
      </c>
      <c r="AS320" t="s">
        <v>20</v>
      </c>
      <c r="AT320">
        <v>26233</v>
      </c>
      <c r="AU320">
        <v>20342813</v>
      </c>
      <c r="AV320">
        <v>129</v>
      </c>
    </row>
    <row r="321" spans="1:48" x14ac:dyDescent="0.35">
      <c r="A321" s="3" t="str">
        <f t="shared" si="7"/>
        <v>2015Female35-44 years</v>
      </c>
      <c r="B321">
        <v>2015</v>
      </c>
      <c r="C321">
        <v>2015</v>
      </c>
      <c r="D321" t="s">
        <v>19</v>
      </c>
      <c r="E321" t="s">
        <v>20</v>
      </c>
      <c r="F321" t="s">
        <v>11</v>
      </c>
      <c r="G321" t="s">
        <v>12</v>
      </c>
      <c r="H321">
        <v>1712</v>
      </c>
      <c r="I321">
        <v>20386206</v>
      </c>
      <c r="J321">
        <v>8.4</v>
      </c>
      <c r="AN321">
        <v>2012</v>
      </c>
      <c r="AO321">
        <v>2012</v>
      </c>
      <c r="AP321" t="s">
        <v>11</v>
      </c>
      <c r="AQ321" t="s">
        <v>12</v>
      </c>
      <c r="AR321" t="s">
        <v>21</v>
      </c>
      <c r="AS321" t="s">
        <v>22</v>
      </c>
      <c r="AT321">
        <v>70249</v>
      </c>
      <c r="AU321">
        <v>22461868</v>
      </c>
      <c r="AV321">
        <v>312.7</v>
      </c>
    </row>
    <row r="322" spans="1:48" x14ac:dyDescent="0.35">
      <c r="A322" s="3" t="str">
        <f t="shared" si="7"/>
        <v>2015Male35-44 years</v>
      </c>
      <c r="B322">
        <v>2015</v>
      </c>
      <c r="C322">
        <v>2015</v>
      </c>
      <c r="D322" t="s">
        <v>19</v>
      </c>
      <c r="E322" t="s">
        <v>20</v>
      </c>
      <c r="F322" t="s">
        <v>13</v>
      </c>
      <c r="G322" t="s">
        <v>14</v>
      </c>
      <c r="H322">
        <v>5217</v>
      </c>
      <c r="I322">
        <v>20203577</v>
      </c>
      <c r="J322">
        <v>25.8</v>
      </c>
      <c r="AN322">
        <v>2012</v>
      </c>
      <c r="AO322">
        <v>2012</v>
      </c>
      <c r="AP322" t="s">
        <v>11</v>
      </c>
      <c r="AQ322" t="s">
        <v>12</v>
      </c>
      <c r="AR322" t="s">
        <v>23</v>
      </c>
      <c r="AS322" t="s">
        <v>24</v>
      </c>
      <c r="AT322">
        <v>128655</v>
      </c>
      <c r="AU322">
        <v>19983308</v>
      </c>
      <c r="AV322">
        <v>643.79999999999995</v>
      </c>
    </row>
    <row r="323" spans="1:48" x14ac:dyDescent="0.35">
      <c r="A323" s="3" t="str">
        <f t="shared" si="7"/>
        <v>2015Female45-54 years</v>
      </c>
      <c r="B323">
        <v>2015</v>
      </c>
      <c r="C323">
        <v>2015</v>
      </c>
      <c r="D323" t="s">
        <v>21</v>
      </c>
      <c r="E323" t="s">
        <v>22</v>
      </c>
      <c r="F323" t="s">
        <v>11</v>
      </c>
      <c r="G323" t="s">
        <v>12</v>
      </c>
      <c r="H323">
        <v>2338</v>
      </c>
      <c r="I323">
        <v>21889385</v>
      </c>
      <c r="J323">
        <v>10.7</v>
      </c>
      <c r="AN323">
        <v>2012</v>
      </c>
      <c r="AO323">
        <v>2012</v>
      </c>
      <c r="AP323" t="s">
        <v>11</v>
      </c>
      <c r="AQ323" t="s">
        <v>12</v>
      </c>
      <c r="AR323" t="s">
        <v>25</v>
      </c>
      <c r="AS323" t="s">
        <v>26</v>
      </c>
      <c r="AT323">
        <v>187411</v>
      </c>
      <c r="AU323">
        <v>12782530</v>
      </c>
      <c r="AV323">
        <v>1466.1</v>
      </c>
    </row>
    <row r="324" spans="1:48" x14ac:dyDescent="0.35">
      <c r="A324" s="3" t="str">
        <f t="shared" ref="A324:A387" si="8">B324&amp;F324&amp;D324</f>
        <v>2015Male45-54 years</v>
      </c>
      <c r="B324">
        <v>2015</v>
      </c>
      <c r="C324">
        <v>2015</v>
      </c>
      <c r="D324" t="s">
        <v>21</v>
      </c>
      <c r="E324" t="s">
        <v>22</v>
      </c>
      <c r="F324" t="s">
        <v>13</v>
      </c>
      <c r="G324" t="s">
        <v>14</v>
      </c>
      <c r="H324">
        <v>6405</v>
      </c>
      <c r="I324">
        <v>21298776</v>
      </c>
      <c r="J324">
        <v>30.1</v>
      </c>
      <c r="AN324">
        <v>2012</v>
      </c>
      <c r="AO324">
        <v>2012</v>
      </c>
      <c r="AP324" t="s">
        <v>11</v>
      </c>
      <c r="AQ324" t="s">
        <v>12</v>
      </c>
      <c r="AR324" t="s">
        <v>27</v>
      </c>
      <c r="AS324" t="s">
        <v>28</v>
      </c>
      <c r="AT324">
        <v>309747</v>
      </c>
      <c r="AU324">
        <v>7624484</v>
      </c>
      <c r="AV324">
        <v>4062.5</v>
      </c>
    </row>
    <row r="325" spans="1:48" x14ac:dyDescent="0.35">
      <c r="A325" s="3" t="str">
        <f t="shared" si="8"/>
        <v>2015Female55-64 years</v>
      </c>
      <c r="B325">
        <v>2015</v>
      </c>
      <c r="C325">
        <v>2015</v>
      </c>
      <c r="D325" t="s">
        <v>23</v>
      </c>
      <c r="E325" t="s">
        <v>24</v>
      </c>
      <c r="F325" t="s">
        <v>11</v>
      </c>
      <c r="G325" t="s">
        <v>12</v>
      </c>
      <c r="H325">
        <v>2040</v>
      </c>
      <c r="I325">
        <v>21163072</v>
      </c>
      <c r="J325">
        <v>9.6</v>
      </c>
      <c r="AN325">
        <v>2012</v>
      </c>
      <c r="AO325">
        <v>2012</v>
      </c>
      <c r="AP325" t="s">
        <v>11</v>
      </c>
      <c r="AQ325" t="s">
        <v>12</v>
      </c>
      <c r="AR325" t="s">
        <v>29</v>
      </c>
      <c r="AS325" t="s">
        <v>30</v>
      </c>
      <c r="AT325">
        <v>511204</v>
      </c>
      <c r="AU325">
        <v>3923297</v>
      </c>
      <c r="AV325">
        <v>13030</v>
      </c>
    </row>
    <row r="326" spans="1:48" x14ac:dyDescent="0.35">
      <c r="A326" s="3" t="str">
        <f t="shared" si="8"/>
        <v>2015Male55-64 years</v>
      </c>
      <c r="B326">
        <v>2015</v>
      </c>
      <c r="C326">
        <v>2015</v>
      </c>
      <c r="D326" t="s">
        <v>23</v>
      </c>
      <c r="E326" t="s">
        <v>24</v>
      </c>
      <c r="F326" t="s">
        <v>13</v>
      </c>
      <c r="G326" t="s">
        <v>14</v>
      </c>
      <c r="H326">
        <v>5688</v>
      </c>
      <c r="I326">
        <v>19714747</v>
      </c>
      <c r="J326">
        <v>28.9</v>
      </c>
      <c r="AN326">
        <v>2012</v>
      </c>
      <c r="AO326">
        <v>2012</v>
      </c>
      <c r="AP326" t="s">
        <v>11</v>
      </c>
      <c r="AQ326" t="s">
        <v>12</v>
      </c>
      <c r="AR326" t="s">
        <v>31</v>
      </c>
      <c r="AS326" t="s">
        <v>32</v>
      </c>
      <c r="AT326">
        <v>47</v>
      </c>
      <c r="AU326" t="s">
        <v>33</v>
      </c>
      <c r="AV326" t="s">
        <v>33</v>
      </c>
    </row>
    <row r="327" spans="1:48" x14ac:dyDescent="0.35">
      <c r="A327" s="3" t="str">
        <f t="shared" si="8"/>
        <v>2015Female65-74 years</v>
      </c>
      <c r="B327">
        <v>2015</v>
      </c>
      <c r="C327">
        <v>2015</v>
      </c>
      <c r="D327" t="s">
        <v>25</v>
      </c>
      <c r="E327" t="s">
        <v>26</v>
      </c>
      <c r="F327" t="s">
        <v>11</v>
      </c>
      <c r="G327" t="s">
        <v>12</v>
      </c>
      <c r="H327">
        <v>827</v>
      </c>
      <c r="I327">
        <v>14658169</v>
      </c>
      <c r="J327">
        <v>5.6</v>
      </c>
      <c r="AN327">
        <v>2012</v>
      </c>
      <c r="AO327">
        <v>2012</v>
      </c>
      <c r="AP327" t="s">
        <v>13</v>
      </c>
      <c r="AQ327" t="s">
        <v>14</v>
      </c>
      <c r="AR327" t="s">
        <v>117</v>
      </c>
      <c r="AS327">
        <v>1</v>
      </c>
      <c r="AT327">
        <v>13139</v>
      </c>
      <c r="AU327">
        <v>2016738</v>
      </c>
      <c r="AV327">
        <v>651.5</v>
      </c>
    </row>
    <row r="328" spans="1:48" x14ac:dyDescent="0.35">
      <c r="A328" s="3" t="str">
        <f t="shared" si="8"/>
        <v>2015Male65-74 years</v>
      </c>
      <c r="B328">
        <v>2015</v>
      </c>
      <c r="C328">
        <v>2015</v>
      </c>
      <c r="D328" t="s">
        <v>25</v>
      </c>
      <c r="E328" t="s">
        <v>26</v>
      </c>
      <c r="F328" t="s">
        <v>13</v>
      </c>
      <c r="G328" t="s">
        <v>14</v>
      </c>
      <c r="H328">
        <v>3368</v>
      </c>
      <c r="I328">
        <v>12892348</v>
      </c>
      <c r="J328">
        <v>26.1</v>
      </c>
      <c r="AN328">
        <v>2012</v>
      </c>
      <c r="AO328">
        <v>2012</v>
      </c>
      <c r="AP328" t="s">
        <v>13</v>
      </c>
      <c r="AQ328" t="s">
        <v>14</v>
      </c>
      <c r="AR328" t="s">
        <v>118</v>
      </c>
      <c r="AS328" s="1">
        <v>44200</v>
      </c>
      <c r="AT328">
        <v>2395</v>
      </c>
      <c r="AU328">
        <v>8199397</v>
      </c>
      <c r="AV328">
        <v>29.2</v>
      </c>
    </row>
    <row r="329" spans="1:48" x14ac:dyDescent="0.35">
      <c r="A329" s="3" t="str">
        <f t="shared" si="8"/>
        <v>2015Female75-84 years</v>
      </c>
      <c r="B329">
        <v>2015</v>
      </c>
      <c r="C329">
        <v>2015</v>
      </c>
      <c r="D329" t="s">
        <v>27</v>
      </c>
      <c r="E329" t="s">
        <v>28</v>
      </c>
      <c r="F329" t="s">
        <v>11</v>
      </c>
      <c r="G329" t="s">
        <v>12</v>
      </c>
      <c r="H329">
        <v>366</v>
      </c>
      <c r="I329">
        <v>7899603</v>
      </c>
      <c r="J329">
        <v>4.5999999999999996</v>
      </c>
      <c r="AN329">
        <v>2012</v>
      </c>
      <c r="AO329">
        <v>2012</v>
      </c>
      <c r="AP329" t="s">
        <v>13</v>
      </c>
      <c r="AQ329" t="s">
        <v>14</v>
      </c>
      <c r="AR329" t="s">
        <v>10</v>
      </c>
      <c r="AS329" s="1">
        <v>44330</v>
      </c>
      <c r="AT329">
        <v>3036</v>
      </c>
      <c r="AU329">
        <v>21026407</v>
      </c>
      <c r="AV329">
        <v>14.4</v>
      </c>
    </row>
    <row r="330" spans="1:48" x14ac:dyDescent="0.35">
      <c r="A330" s="3" t="str">
        <f t="shared" si="8"/>
        <v>2015Male75-84 years</v>
      </c>
      <c r="B330">
        <v>2015</v>
      </c>
      <c r="C330">
        <v>2015</v>
      </c>
      <c r="D330" t="s">
        <v>27</v>
      </c>
      <c r="E330" t="s">
        <v>28</v>
      </c>
      <c r="F330" t="s">
        <v>13</v>
      </c>
      <c r="G330" t="s">
        <v>14</v>
      </c>
      <c r="H330">
        <v>2122</v>
      </c>
      <c r="I330">
        <v>6023571</v>
      </c>
      <c r="J330">
        <v>35.200000000000003</v>
      </c>
      <c r="AN330">
        <v>2012</v>
      </c>
      <c r="AO330">
        <v>2012</v>
      </c>
      <c r="AP330" t="s">
        <v>13</v>
      </c>
      <c r="AQ330" t="s">
        <v>14</v>
      </c>
      <c r="AR330" t="s">
        <v>15</v>
      </c>
      <c r="AS330" t="s">
        <v>16</v>
      </c>
      <c r="AT330">
        <v>21456</v>
      </c>
      <c r="AU330">
        <v>22512317</v>
      </c>
      <c r="AV330">
        <v>95.3</v>
      </c>
    </row>
    <row r="331" spans="1:48" x14ac:dyDescent="0.35">
      <c r="A331" s="3" t="str">
        <f t="shared" si="8"/>
        <v>2015Female85+ years</v>
      </c>
      <c r="B331">
        <v>2015</v>
      </c>
      <c r="C331">
        <v>2015</v>
      </c>
      <c r="D331" t="s">
        <v>29</v>
      </c>
      <c r="E331" t="s">
        <v>30</v>
      </c>
      <c r="F331" t="s">
        <v>11</v>
      </c>
      <c r="G331" t="s">
        <v>12</v>
      </c>
      <c r="H331">
        <v>174</v>
      </c>
      <c r="I331">
        <v>4112863</v>
      </c>
      <c r="J331">
        <v>4.2</v>
      </c>
      <c r="AN331">
        <v>2012</v>
      </c>
      <c r="AO331">
        <v>2012</v>
      </c>
      <c r="AP331" t="s">
        <v>13</v>
      </c>
      <c r="AQ331" t="s">
        <v>14</v>
      </c>
      <c r="AR331" t="s">
        <v>17</v>
      </c>
      <c r="AS331" t="s">
        <v>18</v>
      </c>
      <c r="AT331">
        <v>30783</v>
      </c>
      <c r="AU331">
        <v>21338792</v>
      </c>
      <c r="AV331">
        <v>144.30000000000001</v>
      </c>
    </row>
    <row r="332" spans="1:48" x14ac:dyDescent="0.35">
      <c r="A332" s="3" t="str">
        <f t="shared" si="8"/>
        <v>2015Male85+ years</v>
      </c>
      <c r="B332">
        <v>2015</v>
      </c>
      <c r="C332">
        <v>2015</v>
      </c>
      <c r="D332" t="s">
        <v>29</v>
      </c>
      <c r="E332" t="s">
        <v>30</v>
      </c>
      <c r="F332" t="s">
        <v>13</v>
      </c>
      <c r="G332" t="s">
        <v>14</v>
      </c>
      <c r="H332">
        <v>1048</v>
      </c>
      <c r="I332">
        <v>2174298</v>
      </c>
      <c r="J332">
        <v>48.2</v>
      </c>
      <c r="AN332">
        <v>2012</v>
      </c>
      <c r="AO332">
        <v>2012</v>
      </c>
      <c r="AP332" t="s">
        <v>13</v>
      </c>
      <c r="AQ332" t="s">
        <v>14</v>
      </c>
      <c r="AR332" t="s">
        <v>19</v>
      </c>
      <c r="AS332" t="s">
        <v>20</v>
      </c>
      <c r="AT332">
        <v>42929</v>
      </c>
      <c r="AU332">
        <v>20173607</v>
      </c>
      <c r="AV332">
        <v>212.8</v>
      </c>
    </row>
    <row r="333" spans="1:48" x14ac:dyDescent="0.35">
      <c r="A333" s="3" t="str">
        <f t="shared" si="8"/>
        <v>2015MaleNot Stated</v>
      </c>
      <c r="B333">
        <v>2015</v>
      </c>
      <c r="C333">
        <v>2015</v>
      </c>
      <c r="D333" t="s">
        <v>31</v>
      </c>
      <c r="E333" t="s">
        <v>32</v>
      </c>
      <c r="F333" t="s">
        <v>13</v>
      </c>
      <c r="G333" t="s">
        <v>14</v>
      </c>
      <c r="H333">
        <v>4</v>
      </c>
      <c r="I333" t="s">
        <v>33</v>
      </c>
      <c r="J333" t="s">
        <v>33</v>
      </c>
      <c r="AN333">
        <v>2012</v>
      </c>
      <c r="AO333">
        <v>2012</v>
      </c>
      <c r="AP333" t="s">
        <v>13</v>
      </c>
      <c r="AQ333" t="s">
        <v>14</v>
      </c>
      <c r="AR333" t="s">
        <v>21</v>
      </c>
      <c r="AS333" t="s">
        <v>22</v>
      </c>
      <c r="AT333">
        <v>109214</v>
      </c>
      <c r="AU333">
        <v>21806870</v>
      </c>
      <c r="AV333">
        <v>500.8</v>
      </c>
    </row>
    <row r="334" spans="1:48" x14ac:dyDescent="0.35">
      <c r="A334" s="3" t="str">
        <f t="shared" si="8"/>
        <v>2016Female5-14 years</v>
      </c>
      <c r="B334">
        <v>2016</v>
      </c>
      <c r="C334">
        <v>2016</v>
      </c>
      <c r="D334" t="s">
        <v>10</v>
      </c>
      <c r="E334" s="1">
        <v>44330</v>
      </c>
      <c r="F334" t="s">
        <v>11</v>
      </c>
      <c r="G334" t="s">
        <v>12</v>
      </c>
      <c r="H334">
        <v>171</v>
      </c>
      <c r="I334">
        <v>20099377</v>
      </c>
      <c r="J334">
        <v>0.9</v>
      </c>
      <c r="AN334">
        <v>2012</v>
      </c>
      <c r="AO334">
        <v>2012</v>
      </c>
      <c r="AP334" t="s">
        <v>13</v>
      </c>
      <c r="AQ334" t="s">
        <v>14</v>
      </c>
      <c r="AR334" t="s">
        <v>23</v>
      </c>
      <c r="AS334" t="s">
        <v>24</v>
      </c>
      <c r="AT334">
        <v>200951</v>
      </c>
      <c r="AU334">
        <v>18602894</v>
      </c>
      <c r="AV334">
        <v>1080.2</v>
      </c>
    </row>
    <row r="335" spans="1:48" x14ac:dyDescent="0.35">
      <c r="A335" s="3" t="str">
        <f t="shared" si="8"/>
        <v>2016Male5-14 years</v>
      </c>
      <c r="B335">
        <v>2016</v>
      </c>
      <c r="C335">
        <v>2016</v>
      </c>
      <c r="D335" t="s">
        <v>10</v>
      </c>
      <c r="E335" s="1">
        <v>44330</v>
      </c>
      <c r="F335" t="s">
        <v>13</v>
      </c>
      <c r="G335" t="s">
        <v>14</v>
      </c>
      <c r="H335">
        <v>272</v>
      </c>
      <c r="I335">
        <v>20948655</v>
      </c>
      <c r="J335">
        <v>1.3</v>
      </c>
      <c r="AN335">
        <v>2012</v>
      </c>
      <c r="AO335">
        <v>2012</v>
      </c>
      <c r="AP335" t="s">
        <v>13</v>
      </c>
      <c r="AQ335" t="s">
        <v>14</v>
      </c>
      <c r="AR335" t="s">
        <v>25</v>
      </c>
      <c r="AS335" t="s">
        <v>26</v>
      </c>
      <c r="AT335">
        <v>244935</v>
      </c>
      <c r="AU335">
        <v>11202862</v>
      </c>
      <c r="AV335">
        <v>2186.4</v>
      </c>
    </row>
    <row r="336" spans="1:48" x14ac:dyDescent="0.35">
      <c r="A336" s="3" t="str">
        <f t="shared" si="8"/>
        <v>2016Female15-24 years</v>
      </c>
      <c r="B336">
        <v>2016</v>
      </c>
      <c r="C336">
        <v>2016</v>
      </c>
      <c r="D336" t="s">
        <v>15</v>
      </c>
      <c r="E336" t="s">
        <v>16</v>
      </c>
      <c r="F336" t="s">
        <v>11</v>
      </c>
      <c r="G336" t="s">
        <v>12</v>
      </c>
      <c r="H336">
        <v>1145</v>
      </c>
      <c r="I336">
        <v>21218116</v>
      </c>
      <c r="J336">
        <v>5.4</v>
      </c>
      <c r="AN336">
        <v>2012</v>
      </c>
      <c r="AO336">
        <v>2012</v>
      </c>
      <c r="AP336" t="s">
        <v>13</v>
      </c>
      <c r="AQ336" t="s">
        <v>14</v>
      </c>
      <c r="AR336" t="s">
        <v>27</v>
      </c>
      <c r="AS336" t="s">
        <v>28</v>
      </c>
      <c r="AT336">
        <v>310681</v>
      </c>
      <c r="AU336">
        <v>5648150</v>
      </c>
      <c r="AV336">
        <v>5500.6</v>
      </c>
    </row>
    <row r="337" spans="1:48" x14ac:dyDescent="0.35">
      <c r="A337" s="3" t="str">
        <f t="shared" si="8"/>
        <v>2016Male15-24 years</v>
      </c>
      <c r="B337">
        <v>2016</v>
      </c>
      <c r="C337">
        <v>2016</v>
      </c>
      <c r="D337" t="s">
        <v>15</v>
      </c>
      <c r="E337" t="s">
        <v>16</v>
      </c>
      <c r="F337" t="s">
        <v>13</v>
      </c>
      <c r="G337" t="s">
        <v>14</v>
      </c>
      <c r="H337">
        <v>4568</v>
      </c>
      <c r="I337">
        <v>22292911</v>
      </c>
      <c r="J337">
        <v>20.5</v>
      </c>
      <c r="AN337">
        <v>2012</v>
      </c>
      <c r="AO337">
        <v>2012</v>
      </c>
      <c r="AP337" t="s">
        <v>13</v>
      </c>
      <c r="AQ337" t="s">
        <v>14</v>
      </c>
      <c r="AR337" t="s">
        <v>29</v>
      </c>
      <c r="AS337" t="s">
        <v>30</v>
      </c>
      <c r="AT337">
        <v>294103</v>
      </c>
      <c r="AU337">
        <v>1964033</v>
      </c>
      <c r="AV337">
        <v>14974.4</v>
      </c>
    </row>
    <row r="338" spans="1:48" x14ac:dyDescent="0.35">
      <c r="A338" s="3" t="str">
        <f t="shared" si="8"/>
        <v>2016Female25-34 years</v>
      </c>
      <c r="B338">
        <v>2016</v>
      </c>
      <c r="C338">
        <v>2016</v>
      </c>
      <c r="D338" t="s">
        <v>17</v>
      </c>
      <c r="E338" t="s">
        <v>18</v>
      </c>
      <c r="F338" t="s">
        <v>11</v>
      </c>
      <c r="G338" t="s">
        <v>12</v>
      </c>
      <c r="H338">
        <v>1479</v>
      </c>
      <c r="I338">
        <v>22077505</v>
      </c>
      <c r="J338">
        <v>6.7</v>
      </c>
      <c r="AN338">
        <v>2012</v>
      </c>
      <c r="AO338">
        <v>2012</v>
      </c>
      <c r="AP338" t="s">
        <v>13</v>
      </c>
      <c r="AQ338" t="s">
        <v>14</v>
      </c>
      <c r="AR338" t="s">
        <v>31</v>
      </c>
      <c r="AS338" t="s">
        <v>32</v>
      </c>
      <c r="AT338">
        <v>100</v>
      </c>
      <c r="AU338" t="s">
        <v>33</v>
      </c>
      <c r="AV338" t="s">
        <v>33</v>
      </c>
    </row>
    <row r="339" spans="1:48" x14ac:dyDescent="0.35">
      <c r="A339" s="3" t="str">
        <f t="shared" si="8"/>
        <v>2016Male25-34 years</v>
      </c>
      <c r="B339">
        <v>2016</v>
      </c>
      <c r="C339">
        <v>2016</v>
      </c>
      <c r="D339" t="s">
        <v>17</v>
      </c>
      <c r="E339" t="s">
        <v>18</v>
      </c>
      <c r="F339" t="s">
        <v>13</v>
      </c>
      <c r="G339" t="s">
        <v>14</v>
      </c>
      <c r="H339">
        <v>5872</v>
      </c>
      <c r="I339">
        <v>22599738</v>
      </c>
      <c r="J339">
        <v>26</v>
      </c>
      <c r="AN339">
        <v>2013</v>
      </c>
      <c r="AO339">
        <v>2013</v>
      </c>
      <c r="AP339" t="s">
        <v>11</v>
      </c>
      <c r="AQ339" t="s">
        <v>12</v>
      </c>
      <c r="AR339" t="s">
        <v>117</v>
      </c>
      <c r="AS339">
        <v>1</v>
      </c>
      <c r="AT339">
        <v>10321</v>
      </c>
      <c r="AU339">
        <v>1925056</v>
      </c>
      <c r="AV339">
        <v>536.1</v>
      </c>
    </row>
    <row r="340" spans="1:48" x14ac:dyDescent="0.35">
      <c r="A340" s="3" t="str">
        <f t="shared" si="8"/>
        <v>2016Female35-44 years</v>
      </c>
      <c r="B340">
        <v>2016</v>
      </c>
      <c r="C340">
        <v>2016</v>
      </c>
      <c r="D340" t="s">
        <v>19</v>
      </c>
      <c r="E340" t="s">
        <v>20</v>
      </c>
      <c r="F340" t="s">
        <v>11</v>
      </c>
      <c r="G340" t="s">
        <v>12</v>
      </c>
      <c r="H340">
        <v>1732</v>
      </c>
      <c r="I340">
        <v>20317393</v>
      </c>
      <c r="J340">
        <v>8.5</v>
      </c>
      <c r="AN340">
        <v>2013</v>
      </c>
      <c r="AO340">
        <v>2013</v>
      </c>
      <c r="AP340" t="s">
        <v>11</v>
      </c>
      <c r="AQ340" t="s">
        <v>12</v>
      </c>
      <c r="AR340" t="s">
        <v>118</v>
      </c>
      <c r="AS340" s="1">
        <v>44200</v>
      </c>
      <c r="AT340">
        <v>1745</v>
      </c>
      <c r="AU340">
        <v>7790614</v>
      </c>
      <c r="AV340">
        <v>22.4</v>
      </c>
    </row>
    <row r="341" spans="1:48" x14ac:dyDescent="0.35">
      <c r="A341" s="3" t="str">
        <f t="shared" si="8"/>
        <v>2016Male35-44 years</v>
      </c>
      <c r="B341">
        <v>2016</v>
      </c>
      <c r="C341">
        <v>2016</v>
      </c>
      <c r="D341" t="s">
        <v>19</v>
      </c>
      <c r="E341" t="s">
        <v>20</v>
      </c>
      <c r="F341" t="s">
        <v>13</v>
      </c>
      <c r="G341" t="s">
        <v>14</v>
      </c>
      <c r="H341">
        <v>5281</v>
      </c>
      <c r="I341">
        <v>20152763</v>
      </c>
      <c r="J341">
        <v>26.2</v>
      </c>
      <c r="AN341">
        <v>2013</v>
      </c>
      <c r="AO341">
        <v>2013</v>
      </c>
      <c r="AP341" t="s">
        <v>11</v>
      </c>
      <c r="AQ341" t="s">
        <v>12</v>
      </c>
      <c r="AR341" t="s">
        <v>10</v>
      </c>
      <c r="AS341" s="1">
        <v>44330</v>
      </c>
      <c r="AT341">
        <v>2263</v>
      </c>
      <c r="AU341">
        <v>20159538</v>
      </c>
      <c r="AV341">
        <v>11.2</v>
      </c>
    </row>
    <row r="342" spans="1:48" x14ac:dyDescent="0.35">
      <c r="A342" s="3" t="str">
        <f t="shared" si="8"/>
        <v>2016Female45-54 years</v>
      </c>
      <c r="B342">
        <v>2016</v>
      </c>
      <c r="C342">
        <v>2016</v>
      </c>
      <c r="D342" t="s">
        <v>21</v>
      </c>
      <c r="E342" t="s">
        <v>22</v>
      </c>
      <c r="F342" t="s">
        <v>11</v>
      </c>
      <c r="G342" t="s">
        <v>12</v>
      </c>
      <c r="H342">
        <v>2237</v>
      </c>
      <c r="I342">
        <v>21680540</v>
      </c>
      <c r="J342">
        <v>10.3</v>
      </c>
      <c r="AN342">
        <v>2013</v>
      </c>
      <c r="AO342">
        <v>2013</v>
      </c>
      <c r="AP342" t="s">
        <v>11</v>
      </c>
      <c r="AQ342" t="s">
        <v>12</v>
      </c>
      <c r="AR342" t="s">
        <v>15</v>
      </c>
      <c r="AS342" t="s">
        <v>16</v>
      </c>
      <c r="AT342">
        <v>7622</v>
      </c>
      <c r="AU342">
        <v>21429247</v>
      </c>
      <c r="AV342">
        <v>35.6</v>
      </c>
    </row>
    <row r="343" spans="1:48" x14ac:dyDescent="0.35">
      <c r="A343" s="3" t="str">
        <f t="shared" si="8"/>
        <v>2016Male45-54 years</v>
      </c>
      <c r="B343">
        <v>2016</v>
      </c>
      <c r="C343">
        <v>2016</v>
      </c>
      <c r="D343" t="s">
        <v>21</v>
      </c>
      <c r="E343" t="s">
        <v>22</v>
      </c>
      <c r="F343" t="s">
        <v>13</v>
      </c>
      <c r="G343" t="s">
        <v>14</v>
      </c>
      <c r="H343">
        <v>6190</v>
      </c>
      <c r="I343">
        <v>21106139</v>
      </c>
      <c r="J343">
        <v>29.3</v>
      </c>
      <c r="AN343">
        <v>2013</v>
      </c>
      <c r="AO343">
        <v>2013</v>
      </c>
      <c r="AP343" t="s">
        <v>11</v>
      </c>
      <c r="AQ343" t="s">
        <v>12</v>
      </c>
      <c r="AR343" t="s">
        <v>17</v>
      </c>
      <c r="AS343" t="s">
        <v>18</v>
      </c>
      <c r="AT343">
        <v>14001</v>
      </c>
      <c r="AU343">
        <v>21203096</v>
      </c>
      <c r="AV343">
        <v>66</v>
      </c>
    </row>
    <row r="344" spans="1:48" x14ac:dyDescent="0.35">
      <c r="A344" s="3" t="str">
        <f t="shared" si="8"/>
        <v>2016Female55-64 years</v>
      </c>
      <c r="B344">
        <v>2016</v>
      </c>
      <c r="C344">
        <v>2016</v>
      </c>
      <c r="D344" t="s">
        <v>23</v>
      </c>
      <c r="E344" t="s">
        <v>24</v>
      </c>
      <c r="F344" t="s">
        <v>11</v>
      </c>
      <c r="G344" t="s">
        <v>12</v>
      </c>
      <c r="H344">
        <v>2009</v>
      </c>
      <c r="I344">
        <v>21464106</v>
      </c>
      <c r="J344">
        <v>9.4</v>
      </c>
      <c r="AN344">
        <v>2013</v>
      </c>
      <c r="AO344">
        <v>2013</v>
      </c>
      <c r="AP344" t="s">
        <v>11</v>
      </c>
      <c r="AQ344" t="s">
        <v>12</v>
      </c>
      <c r="AR344" t="s">
        <v>19</v>
      </c>
      <c r="AS344" t="s">
        <v>20</v>
      </c>
      <c r="AT344">
        <v>26501</v>
      </c>
      <c r="AU344">
        <v>20307429</v>
      </c>
      <c r="AV344">
        <v>130.5</v>
      </c>
    </row>
    <row r="345" spans="1:48" x14ac:dyDescent="0.35">
      <c r="A345" s="3" t="str">
        <f t="shared" si="8"/>
        <v>2016Male55-64 years</v>
      </c>
      <c r="B345">
        <v>2016</v>
      </c>
      <c r="C345">
        <v>2016</v>
      </c>
      <c r="D345" t="s">
        <v>23</v>
      </c>
      <c r="E345" t="s">
        <v>24</v>
      </c>
      <c r="F345" t="s">
        <v>13</v>
      </c>
      <c r="G345" t="s">
        <v>14</v>
      </c>
      <c r="H345">
        <v>5730</v>
      </c>
      <c r="I345">
        <v>19999038</v>
      </c>
      <c r="J345">
        <v>28.7</v>
      </c>
      <c r="AN345">
        <v>2013</v>
      </c>
      <c r="AO345">
        <v>2013</v>
      </c>
      <c r="AP345" t="s">
        <v>11</v>
      </c>
      <c r="AQ345" t="s">
        <v>12</v>
      </c>
      <c r="AR345" t="s">
        <v>21</v>
      </c>
      <c r="AS345" t="s">
        <v>22</v>
      </c>
      <c r="AT345">
        <v>69727</v>
      </c>
      <c r="AU345">
        <v>22198448</v>
      </c>
      <c r="AV345">
        <v>314.10000000000002</v>
      </c>
    </row>
    <row r="346" spans="1:48" x14ac:dyDescent="0.35">
      <c r="A346" s="3" t="str">
        <f t="shared" si="8"/>
        <v>2016Female65-74 years</v>
      </c>
      <c r="B346">
        <v>2016</v>
      </c>
      <c r="C346">
        <v>2016</v>
      </c>
      <c r="D346" t="s">
        <v>25</v>
      </c>
      <c r="E346" t="s">
        <v>26</v>
      </c>
      <c r="F346" t="s">
        <v>11</v>
      </c>
      <c r="G346" t="s">
        <v>12</v>
      </c>
      <c r="H346">
        <v>938</v>
      </c>
      <c r="I346">
        <v>15239221</v>
      </c>
      <c r="J346">
        <v>6.2</v>
      </c>
      <c r="AN346">
        <v>2013</v>
      </c>
      <c r="AO346">
        <v>2013</v>
      </c>
      <c r="AP346" t="s">
        <v>11</v>
      </c>
      <c r="AQ346" t="s">
        <v>12</v>
      </c>
      <c r="AR346" t="s">
        <v>23</v>
      </c>
      <c r="AS346" t="s">
        <v>24</v>
      </c>
      <c r="AT346">
        <v>131802</v>
      </c>
      <c r="AU346">
        <v>20359676</v>
      </c>
      <c r="AV346">
        <v>647.4</v>
      </c>
    </row>
    <row r="347" spans="1:48" x14ac:dyDescent="0.35">
      <c r="A347" s="3" t="str">
        <f t="shared" si="8"/>
        <v>2016Male65-74 years</v>
      </c>
      <c r="B347">
        <v>2016</v>
      </c>
      <c r="C347">
        <v>2016</v>
      </c>
      <c r="D347" t="s">
        <v>25</v>
      </c>
      <c r="E347" t="s">
        <v>26</v>
      </c>
      <c r="F347" t="s">
        <v>13</v>
      </c>
      <c r="G347" t="s">
        <v>14</v>
      </c>
      <c r="H347">
        <v>3456</v>
      </c>
      <c r="I347">
        <v>13391109</v>
      </c>
      <c r="J347">
        <v>25.8</v>
      </c>
      <c r="AN347">
        <v>2013</v>
      </c>
      <c r="AO347">
        <v>2013</v>
      </c>
      <c r="AP347" t="s">
        <v>11</v>
      </c>
      <c r="AQ347" t="s">
        <v>12</v>
      </c>
      <c r="AR347" t="s">
        <v>25</v>
      </c>
      <c r="AS347" t="s">
        <v>26</v>
      </c>
      <c r="AT347">
        <v>196531</v>
      </c>
      <c r="AU347">
        <v>13419124</v>
      </c>
      <c r="AV347">
        <v>1464.6</v>
      </c>
    </row>
    <row r="348" spans="1:48" x14ac:dyDescent="0.35">
      <c r="A348" s="3" t="str">
        <f t="shared" si="8"/>
        <v>2016Female75-84 years</v>
      </c>
      <c r="B348">
        <v>2016</v>
      </c>
      <c r="C348">
        <v>2016</v>
      </c>
      <c r="D348" t="s">
        <v>27</v>
      </c>
      <c r="E348" t="s">
        <v>28</v>
      </c>
      <c r="F348" t="s">
        <v>11</v>
      </c>
      <c r="G348" t="s">
        <v>12</v>
      </c>
      <c r="H348">
        <v>364</v>
      </c>
      <c r="I348">
        <v>8056660</v>
      </c>
      <c r="J348">
        <v>4.5</v>
      </c>
      <c r="AN348">
        <v>2013</v>
      </c>
      <c r="AO348">
        <v>2013</v>
      </c>
      <c r="AP348" t="s">
        <v>11</v>
      </c>
      <c r="AQ348" t="s">
        <v>12</v>
      </c>
      <c r="AR348" t="s">
        <v>27</v>
      </c>
      <c r="AS348" t="s">
        <v>28</v>
      </c>
      <c r="AT348">
        <v>309673</v>
      </c>
      <c r="AU348">
        <v>7686002</v>
      </c>
      <c r="AV348">
        <v>4029.1</v>
      </c>
    </row>
    <row r="349" spans="1:48" x14ac:dyDescent="0.35">
      <c r="A349" s="3" t="str">
        <f t="shared" si="8"/>
        <v>2016Male75-84 years</v>
      </c>
      <c r="B349">
        <v>2016</v>
      </c>
      <c r="C349">
        <v>2016</v>
      </c>
      <c r="D349" t="s">
        <v>27</v>
      </c>
      <c r="E349" t="s">
        <v>28</v>
      </c>
      <c r="F349" t="s">
        <v>13</v>
      </c>
      <c r="G349" t="s">
        <v>14</v>
      </c>
      <c r="H349">
        <v>2219</v>
      </c>
      <c r="I349">
        <v>6176874</v>
      </c>
      <c r="J349">
        <v>35.9</v>
      </c>
      <c r="AN349">
        <v>2013</v>
      </c>
      <c r="AO349">
        <v>2013</v>
      </c>
      <c r="AP349" t="s">
        <v>11</v>
      </c>
      <c r="AQ349" t="s">
        <v>12</v>
      </c>
      <c r="AR349" t="s">
        <v>29</v>
      </c>
      <c r="AS349" t="s">
        <v>30</v>
      </c>
      <c r="AT349">
        <v>520736</v>
      </c>
      <c r="AU349">
        <v>3999007</v>
      </c>
      <c r="AV349">
        <v>13021.6</v>
      </c>
    </row>
    <row r="350" spans="1:48" x14ac:dyDescent="0.35">
      <c r="A350" s="3" t="str">
        <f t="shared" si="8"/>
        <v>2016Female85+ years</v>
      </c>
      <c r="B350">
        <v>2016</v>
      </c>
      <c r="C350">
        <v>2016</v>
      </c>
      <c r="D350" t="s">
        <v>29</v>
      </c>
      <c r="E350" t="s">
        <v>30</v>
      </c>
      <c r="F350" t="s">
        <v>11</v>
      </c>
      <c r="G350" t="s">
        <v>12</v>
      </c>
      <c r="H350">
        <v>144</v>
      </c>
      <c r="I350">
        <v>4155488</v>
      </c>
      <c r="J350">
        <v>3.5</v>
      </c>
      <c r="AN350">
        <v>2013</v>
      </c>
      <c r="AO350">
        <v>2013</v>
      </c>
      <c r="AP350" t="s">
        <v>11</v>
      </c>
      <c r="AQ350" t="s">
        <v>12</v>
      </c>
      <c r="AR350" t="s">
        <v>31</v>
      </c>
      <c r="AS350" t="s">
        <v>32</v>
      </c>
      <c r="AT350">
        <v>37</v>
      </c>
      <c r="AU350" t="s">
        <v>33</v>
      </c>
      <c r="AV350" t="s">
        <v>33</v>
      </c>
    </row>
    <row r="351" spans="1:48" x14ac:dyDescent="0.35">
      <c r="A351" s="3" t="str">
        <f t="shared" si="8"/>
        <v>2016Male85+ years</v>
      </c>
      <c r="B351">
        <v>2016</v>
      </c>
      <c r="C351">
        <v>2016</v>
      </c>
      <c r="D351" t="s">
        <v>29</v>
      </c>
      <c r="E351" t="s">
        <v>30</v>
      </c>
      <c r="F351" t="s">
        <v>13</v>
      </c>
      <c r="G351" t="s">
        <v>14</v>
      </c>
      <c r="H351">
        <v>1066</v>
      </c>
      <c r="I351">
        <v>2224843</v>
      </c>
      <c r="J351">
        <v>47.9</v>
      </c>
      <c r="AN351">
        <v>2013</v>
      </c>
      <c r="AO351">
        <v>2013</v>
      </c>
      <c r="AP351" t="s">
        <v>13</v>
      </c>
      <c r="AQ351" t="s">
        <v>14</v>
      </c>
      <c r="AR351" t="s">
        <v>117</v>
      </c>
      <c r="AS351">
        <v>1</v>
      </c>
      <c r="AT351">
        <v>13119</v>
      </c>
      <c r="AU351">
        <v>2016727</v>
      </c>
      <c r="AV351">
        <v>650.5</v>
      </c>
    </row>
    <row r="352" spans="1:48" x14ac:dyDescent="0.35">
      <c r="A352" s="3" t="str">
        <f t="shared" si="8"/>
        <v>2016FemaleNot Stated</v>
      </c>
      <c r="B352">
        <v>2016</v>
      </c>
      <c r="C352">
        <v>2016</v>
      </c>
      <c r="D352" t="s">
        <v>31</v>
      </c>
      <c r="E352" t="s">
        <v>32</v>
      </c>
      <c r="F352" t="s">
        <v>11</v>
      </c>
      <c r="G352" t="s">
        <v>12</v>
      </c>
      <c r="H352">
        <v>1</v>
      </c>
      <c r="I352" t="s">
        <v>33</v>
      </c>
      <c r="J352" t="s">
        <v>33</v>
      </c>
      <c r="AN352">
        <v>2013</v>
      </c>
      <c r="AO352">
        <v>2013</v>
      </c>
      <c r="AP352" t="s">
        <v>13</v>
      </c>
      <c r="AQ352" t="s">
        <v>14</v>
      </c>
      <c r="AR352" t="s">
        <v>118</v>
      </c>
      <c r="AS352" s="1">
        <v>44200</v>
      </c>
      <c r="AT352">
        <v>2323</v>
      </c>
      <c r="AU352">
        <v>8135691</v>
      </c>
      <c r="AV352">
        <v>28.6</v>
      </c>
    </row>
    <row r="353" spans="1:48" x14ac:dyDescent="0.35">
      <c r="A353" s="3" t="str">
        <f t="shared" si="8"/>
        <v>2016MaleNot Stated</v>
      </c>
      <c r="B353">
        <v>2016</v>
      </c>
      <c r="C353">
        <v>2016</v>
      </c>
      <c r="D353" t="s">
        <v>31</v>
      </c>
      <c r="E353" t="s">
        <v>32</v>
      </c>
      <c r="F353" t="s">
        <v>13</v>
      </c>
      <c r="G353" t="s">
        <v>14</v>
      </c>
      <c r="H353">
        <v>2</v>
      </c>
      <c r="I353" t="s">
        <v>33</v>
      </c>
      <c r="J353" t="s">
        <v>33</v>
      </c>
      <c r="AN353">
        <v>2013</v>
      </c>
      <c r="AO353">
        <v>2013</v>
      </c>
      <c r="AP353" t="s">
        <v>13</v>
      </c>
      <c r="AQ353" t="s">
        <v>14</v>
      </c>
      <c r="AR353" t="s">
        <v>10</v>
      </c>
      <c r="AS353" s="1">
        <v>44330</v>
      </c>
      <c r="AT353">
        <v>3077</v>
      </c>
      <c r="AU353">
        <v>21061497</v>
      </c>
      <c r="AV353">
        <v>14.6</v>
      </c>
    </row>
    <row r="354" spans="1:48" x14ac:dyDescent="0.35">
      <c r="A354" s="3" t="str">
        <f t="shared" si="8"/>
        <v>2017Female5-14 years</v>
      </c>
      <c r="B354">
        <v>2017</v>
      </c>
      <c r="C354">
        <v>2017</v>
      </c>
      <c r="D354" t="s">
        <v>10</v>
      </c>
      <c r="E354" s="1">
        <v>44330</v>
      </c>
      <c r="F354" t="s">
        <v>11</v>
      </c>
      <c r="G354" t="s">
        <v>12</v>
      </c>
      <c r="H354">
        <v>170</v>
      </c>
      <c r="I354">
        <v>20109479</v>
      </c>
      <c r="J354">
        <v>0.8</v>
      </c>
      <c r="AN354">
        <v>2013</v>
      </c>
      <c r="AO354">
        <v>2013</v>
      </c>
      <c r="AP354" t="s">
        <v>13</v>
      </c>
      <c r="AQ354" t="s">
        <v>14</v>
      </c>
      <c r="AR354" t="s">
        <v>15</v>
      </c>
      <c r="AS354" t="s">
        <v>16</v>
      </c>
      <c r="AT354">
        <v>20864</v>
      </c>
      <c r="AU354">
        <v>22525155</v>
      </c>
      <c r="AV354">
        <v>92.6</v>
      </c>
    </row>
    <row r="355" spans="1:48" x14ac:dyDescent="0.35">
      <c r="A355" s="3" t="str">
        <f t="shared" si="8"/>
        <v>2017Male5-14 years</v>
      </c>
      <c r="B355">
        <v>2017</v>
      </c>
      <c r="C355">
        <v>2017</v>
      </c>
      <c r="D355" t="s">
        <v>10</v>
      </c>
      <c r="E355" s="1">
        <v>44330</v>
      </c>
      <c r="F355" t="s">
        <v>13</v>
      </c>
      <c r="G355" t="s">
        <v>14</v>
      </c>
      <c r="H355">
        <v>352</v>
      </c>
      <c r="I355">
        <v>20973213</v>
      </c>
      <c r="J355">
        <v>1.7</v>
      </c>
      <c r="AN355">
        <v>2013</v>
      </c>
      <c r="AO355">
        <v>2013</v>
      </c>
      <c r="AP355" t="s">
        <v>13</v>
      </c>
      <c r="AQ355" t="s">
        <v>14</v>
      </c>
      <c r="AR355" t="s">
        <v>17</v>
      </c>
      <c r="AS355" t="s">
        <v>18</v>
      </c>
      <c r="AT355">
        <v>31462</v>
      </c>
      <c r="AU355">
        <v>21641491</v>
      </c>
      <c r="AV355">
        <v>145.4</v>
      </c>
    </row>
    <row r="356" spans="1:48" x14ac:dyDescent="0.35">
      <c r="A356" s="3" t="str">
        <f t="shared" si="8"/>
        <v>2017Female15-24 years</v>
      </c>
      <c r="B356">
        <v>2017</v>
      </c>
      <c r="C356">
        <v>2017</v>
      </c>
      <c r="D356" t="s">
        <v>15</v>
      </c>
      <c r="E356" t="s">
        <v>16</v>
      </c>
      <c r="F356" t="s">
        <v>11</v>
      </c>
      <c r="G356" t="s">
        <v>12</v>
      </c>
      <c r="H356">
        <v>1225</v>
      </c>
      <c r="I356">
        <v>21100662</v>
      </c>
      <c r="J356">
        <v>5.8</v>
      </c>
      <c r="AN356">
        <v>2013</v>
      </c>
      <c r="AO356">
        <v>2013</v>
      </c>
      <c r="AP356" t="s">
        <v>13</v>
      </c>
      <c r="AQ356" t="s">
        <v>14</v>
      </c>
      <c r="AR356" t="s">
        <v>19</v>
      </c>
      <c r="AS356" t="s">
        <v>20</v>
      </c>
      <c r="AT356">
        <v>43072</v>
      </c>
      <c r="AU356">
        <v>20145261</v>
      </c>
      <c r="AV356">
        <v>213.8</v>
      </c>
    </row>
    <row r="357" spans="1:48" x14ac:dyDescent="0.35">
      <c r="A357" s="3" t="str">
        <f t="shared" si="8"/>
        <v>2017Male15-24 years</v>
      </c>
      <c r="B357">
        <v>2017</v>
      </c>
      <c r="C357">
        <v>2017</v>
      </c>
      <c r="D357" t="s">
        <v>15</v>
      </c>
      <c r="E357" t="s">
        <v>16</v>
      </c>
      <c r="F357" t="s">
        <v>13</v>
      </c>
      <c r="G357" t="s">
        <v>14</v>
      </c>
      <c r="H357">
        <v>5016</v>
      </c>
      <c r="I357">
        <v>22149633</v>
      </c>
      <c r="J357">
        <v>22.6</v>
      </c>
      <c r="AN357">
        <v>2013</v>
      </c>
      <c r="AO357">
        <v>2013</v>
      </c>
      <c r="AP357" t="s">
        <v>13</v>
      </c>
      <c r="AQ357" t="s">
        <v>14</v>
      </c>
      <c r="AR357" t="s">
        <v>21</v>
      </c>
      <c r="AS357" t="s">
        <v>22</v>
      </c>
      <c r="AT357">
        <v>107997</v>
      </c>
      <c r="AU357">
        <v>21569084</v>
      </c>
      <c r="AV357">
        <v>500.7</v>
      </c>
    </row>
    <row r="358" spans="1:48" x14ac:dyDescent="0.35">
      <c r="A358" s="3" t="str">
        <f t="shared" si="8"/>
        <v>2017Female25-34 years</v>
      </c>
      <c r="B358">
        <v>2017</v>
      </c>
      <c r="C358">
        <v>2017</v>
      </c>
      <c r="D358" t="s">
        <v>17</v>
      </c>
      <c r="E358" t="s">
        <v>18</v>
      </c>
      <c r="F358" t="s">
        <v>11</v>
      </c>
      <c r="G358" t="s">
        <v>12</v>
      </c>
      <c r="H358">
        <v>1598</v>
      </c>
      <c r="I358">
        <v>22351311</v>
      </c>
      <c r="J358">
        <v>7.1</v>
      </c>
      <c r="AN358">
        <v>2013</v>
      </c>
      <c r="AO358">
        <v>2013</v>
      </c>
      <c r="AP358" t="s">
        <v>13</v>
      </c>
      <c r="AQ358" t="s">
        <v>14</v>
      </c>
      <c r="AR358" t="s">
        <v>23</v>
      </c>
      <c r="AS358" t="s">
        <v>24</v>
      </c>
      <c r="AT358">
        <v>206325</v>
      </c>
      <c r="AU358">
        <v>18956755</v>
      </c>
      <c r="AV358">
        <v>1088.4000000000001</v>
      </c>
    </row>
    <row r="359" spans="1:48" x14ac:dyDescent="0.35">
      <c r="A359" s="3" t="str">
        <f t="shared" si="8"/>
        <v>2017Male25-34 years</v>
      </c>
      <c r="B359">
        <v>2017</v>
      </c>
      <c r="C359">
        <v>2017</v>
      </c>
      <c r="D359" t="s">
        <v>17</v>
      </c>
      <c r="E359" t="s">
        <v>18</v>
      </c>
      <c r="F359" t="s">
        <v>13</v>
      </c>
      <c r="G359" t="s">
        <v>14</v>
      </c>
      <c r="H359">
        <v>6338</v>
      </c>
      <c r="I359">
        <v>22991361</v>
      </c>
      <c r="J359">
        <v>27.6</v>
      </c>
      <c r="AN359">
        <v>2013</v>
      </c>
      <c r="AO359">
        <v>2013</v>
      </c>
      <c r="AP359" t="s">
        <v>13</v>
      </c>
      <c r="AQ359" t="s">
        <v>14</v>
      </c>
      <c r="AR359" t="s">
        <v>25</v>
      </c>
      <c r="AS359" t="s">
        <v>26</v>
      </c>
      <c r="AT359">
        <v>257898</v>
      </c>
      <c r="AU359">
        <v>11797642</v>
      </c>
      <c r="AV359">
        <v>2186</v>
      </c>
    </row>
    <row r="360" spans="1:48" x14ac:dyDescent="0.35">
      <c r="A360" s="3" t="str">
        <f t="shared" si="8"/>
        <v>2017Female35-44 years</v>
      </c>
      <c r="B360">
        <v>2017</v>
      </c>
      <c r="C360">
        <v>2017</v>
      </c>
      <c r="D360" t="s">
        <v>19</v>
      </c>
      <c r="E360" t="s">
        <v>20</v>
      </c>
      <c r="F360" t="s">
        <v>11</v>
      </c>
      <c r="G360" t="s">
        <v>12</v>
      </c>
      <c r="H360">
        <v>1737</v>
      </c>
      <c r="I360">
        <v>20506270</v>
      </c>
      <c r="J360">
        <v>8.5</v>
      </c>
      <c r="AN360">
        <v>2013</v>
      </c>
      <c r="AO360">
        <v>2013</v>
      </c>
      <c r="AP360" t="s">
        <v>13</v>
      </c>
      <c r="AQ360" t="s">
        <v>14</v>
      </c>
      <c r="AR360" t="s">
        <v>27</v>
      </c>
      <c r="AS360" t="s">
        <v>28</v>
      </c>
      <c r="AT360">
        <v>315340</v>
      </c>
      <c r="AU360">
        <v>5760517</v>
      </c>
      <c r="AV360">
        <v>5474.2</v>
      </c>
    </row>
    <row r="361" spans="1:48" x14ac:dyDescent="0.35">
      <c r="A361" s="3" t="str">
        <f t="shared" si="8"/>
        <v>2017Male35-44 years</v>
      </c>
      <c r="B361">
        <v>2017</v>
      </c>
      <c r="C361">
        <v>2017</v>
      </c>
      <c r="D361" t="s">
        <v>19</v>
      </c>
      <c r="E361" t="s">
        <v>20</v>
      </c>
      <c r="F361" t="s">
        <v>13</v>
      </c>
      <c r="G361" t="s">
        <v>14</v>
      </c>
      <c r="H361">
        <v>5586</v>
      </c>
      <c r="I361">
        <v>20369100</v>
      </c>
      <c r="J361">
        <v>27.4</v>
      </c>
      <c r="AN361">
        <v>2013</v>
      </c>
      <c r="AO361">
        <v>2013</v>
      </c>
      <c r="AP361" t="s">
        <v>13</v>
      </c>
      <c r="AQ361" t="s">
        <v>14</v>
      </c>
      <c r="AR361" t="s">
        <v>29</v>
      </c>
      <c r="AS361" t="s">
        <v>30</v>
      </c>
      <c r="AT361">
        <v>304462</v>
      </c>
      <c r="AU361">
        <v>2041782</v>
      </c>
      <c r="AV361">
        <v>14911.6</v>
      </c>
    </row>
    <row r="362" spans="1:48" x14ac:dyDescent="0.35">
      <c r="A362" s="3" t="str">
        <f t="shared" si="8"/>
        <v>2017Female45-54 years</v>
      </c>
      <c r="B362">
        <v>2017</v>
      </c>
      <c r="C362">
        <v>2017</v>
      </c>
      <c r="D362" t="s">
        <v>21</v>
      </c>
      <c r="E362" t="s">
        <v>22</v>
      </c>
      <c r="F362" t="s">
        <v>11</v>
      </c>
      <c r="G362" t="s">
        <v>12</v>
      </c>
      <c r="H362">
        <v>2228</v>
      </c>
      <c r="I362">
        <v>21468595</v>
      </c>
      <c r="J362">
        <v>10.4</v>
      </c>
      <c r="AN362">
        <v>2013</v>
      </c>
      <c r="AO362">
        <v>2013</v>
      </c>
      <c r="AP362" t="s">
        <v>13</v>
      </c>
      <c r="AQ362" t="s">
        <v>14</v>
      </c>
      <c r="AR362" t="s">
        <v>31</v>
      </c>
      <c r="AS362" t="s">
        <v>32</v>
      </c>
      <c r="AT362">
        <v>95</v>
      </c>
      <c r="AU362" t="s">
        <v>33</v>
      </c>
      <c r="AV362" t="s">
        <v>33</v>
      </c>
    </row>
    <row r="363" spans="1:48" x14ac:dyDescent="0.35">
      <c r="A363" s="3" t="str">
        <f t="shared" si="8"/>
        <v>2017Male45-54 years</v>
      </c>
      <c r="B363">
        <v>2017</v>
      </c>
      <c r="C363">
        <v>2017</v>
      </c>
      <c r="D363" t="s">
        <v>21</v>
      </c>
      <c r="E363" t="s">
        <v>22</v>
      </c>
      <c r="F363" t="s">
        <v>13</v>
      </c>
      <c r="G363" t="s">
        <v>14</v>
      </c>
      <c r="H363">
        <v>6321</v>
      </c>
      <c r="I363">
        <v>20906357</v>
      </c>
      <c r="J363">
        <v>30.2</v>
      </c>
      <c r="AN363">
        <v>2014</v>
      </c>
      <c r="AO363">
        <v>2014</v>
      </c>
      <c r="AP363" t="s">
        <v>11</v>
      </c>
      <c r="AQ363" t="s">
        <v>12</v>
      </c>
      <c r="AR363" t="s">
        <v>117</v>
      </c>
      <c r="AS363">
        <v>1</v>
      </c>
      <c r="AT363">
        <v>10329</v>
      </c>
      <c r="AU363">
        <v>1930493</v>
      </c>
      <c r="AV363">
        <v>535</v>
      </c>
    </row>
    <row r="364" spans="1:48" x14ac:dyDescent="0.35">
      <c r="A364" s="3" t="str">
        <f t="shared" si="8"/>
        <v>2017Female55-64 years</v>
      </c>
      <c r="B364">
        <v>2017</v>
      </c>
      <c r="C364">
        <v>2017</v>
      </c>
      <c r="D364" t="s">
        <v>23</v>
      </c>
      <c r="E364" t="s">
        <v>24</v>
      </c>
      <c r="F364" t="s">
        <v>11</v>
      </c>
      <c r="G364" t="s">
        <v>12</v>
      </c>
      <c r="H364">
        <v>1940</v>
      </c>
      <c r="I364">
        <v>21737855</v>
      </c>
      <c r="J364">
        <v>8.9</v>
      </c>
      <c r="AN364">
        <v>2014</v>
      </c>
      <c r="AO364">
        <v>2014</v>
      </c>
      <c r="AP364" t="s">
        <v>11</v>
      </c>
      <c r="AQ364" t="s">
        <v>12</v>
      </c>
      <c r="AR364" t="s">
        <v>118</v>
      </c>
      <c r="AS364" s="1">
        <v>44200</v>
      </c>
      <c r="AT364">
        <v>1658</v>
      </c>
      <c r="AU364">
        <v>7790662</v>
      </c>
      <c r="AV364">
        <v>21.3</v>
      </c>
    </row>
    <row r="365" spans="1:48" x14ac:dyDescent="0.35">
      <c r="A365" s="3" t="str">
        <f t="shared" si="8"/>
        <v>2017Male55-64 years</v>
      </c>
      <c r="B365">
        <v>2017</v>
      </c>
      <c r="C365">
        <v>2017</v>
      </c>
      <c r="D365" t="s">
        <v>23</v>
      </c>
      <c r="E365" t="s">
        <v>24</v>
      </c>
      <c r="F365" t="s">
        <v>13</v>
      </c>
      <c r="G365" t="s">
        <v>14</v>
      </c>
      <c r="H365">
        <v>6031</v>
      </c>
      <c r="I365">
        <v>20257803</v>
      </c>
      <c r="J365">
        <v>29.8</v>
      </c>
      <c r="AN365">
        <v>2014</v>
      </c>
      <c r="AO365">
        <v>2014</v>
      </c>
      <c r="AP365" t="s">
        <v>11</v>
      </c>
      <c r="AQ365" t="s">
        <v>12</v>
      </c>
      <c r="AR365" t="s">
        <v>10</v>
      </c>
      <c r="AS365" s="1">
        <v>44330</v>
      </c>
      <c r="AT365">
        <v>2122</v>
      </c>
      <c r="AU365">
        <v>20161424</v>
      </c>
      <c r="AV365">
        <v>10.5</v>
      </c>
    </row>
    <row r="366" spans="1:48" x14ac:dyDescent="0.35">
      <c r="A366" s="3" t="str">
        <f t="shared" si="8"/>
        <v>2017Female65-74 years</v>
      </c>
      <c r="B366">
        <v>2017</v>
      </c>
      <c r="C366">
        <v>2017</v>
      </c>
      <c r="D366" t="s">
        <v>25</v>
      </c>
      <c r="E366" t="s">
        <v>26</v>
      </c>
      <c r="F366" t="s">
        <v>11</v>
      </c>
      <c r="G366" t="s">
        <v>12</v>
      </c>
      <c r="H366">
        <v>981</v>
      </c>
      <c r="I366">
        <v>15806306</v>
      </c>
      <c r="J366">
        <v>6.2</v>
      </c>
      <c r="AN366">
        <v>2014</v>
      </c>
      <c r="AO366">
        <v>2014</v>
      </c>
      <c r="AP366" t="s">
        <v>11</v>
      </c>
      <c r="AQ366" t="s">
        <v>12</v>
      </c>
      <c r="AR366" t="s">
        <v>15</v>
      </c>
      <c r="AS366" t="s">
        <v>16</v>
      </c>
      <c r="AT366">
        <v>7674</v>
      </c>
      <c r="AU366">
        <v>21456371</v>
      </c>
      <c r="AV366">
        <v>35.799999999999997</v>
      </c>
    </row>
    <row r="367" spans="1:48" x14ac:dyDescent="0.35">
      <c r="A367" s="3" t="str">
        <f t="shared" si="8"/>
        <v>2017Male65-74 years</v>
      </c>
      <c r="B367">
        <v>2017</v>
      </c>
      <c r="C367">
        <v>2017</v>
      </c>
      <c r="D367" t="s">
        <v>25</v>
      </c>
      <c r="E367" t="s">
        <v>26</v>
      </c>
      <c r="F367" t="s">
        <v>13</v>
      </c>
      <c r="G367" t="s">
        <v>14</v>
      </c>
      <c r="H367">
        <v>3633</v>
      </c>
      <c r="I367">
        <v>13877140</v>
      </c>
      <c r="J367">
        <v>26.2</v>
      </c>
      <c r="AN367">
        <v>2014</v>
      </c>
      <c r="AO367">
        <v>2014</v>
      </c>
      <c r="AP367" t="s">
        <v>11</v>
      </c>
      <c r="AQ367" t="s">
        <v>12</v>
      </c>
      <c r="AR367" t="s">
        <v>17</v>
      </c>
      <c r="AS367" t="s">
        <v>18</v>
      </c>
      <c r="AT367">
        <v>14480</v>
      </c>
      <c r="AU367">
        <v>21546290</v>
      </c>
      <c r="AV367">
        <v>67.2</v>
      </c>
    </row>
    <row r="368" spans="1:48" x14ac:dyDescent="0.35">
      <c r="A368" s="3" t="str">
        <f t="shared" si="8"/>
        <v>2017Female75-84 years</v>
      </c>
      <c r="B368">
        <v>2017</v>
      </c>
      <c r="C368">
        <v>2017</v>
      </c>
      <c r="D368" t="s">
        <v>27</v>
      </c>
      <c r="E368" t="s">
        <v>28</v>
      </c>
      <c r="F368" t="s">
        <v>11</v>
      </c>
      <c r="G368" t="s">
        <v>12</v>
      </c>
      <c r="H368">
        <v>355</v>
      </c>
      <c r="I368">
        <v>8298676</v>
      </c>
      <c r="J368">
        <v>4.3</v>
      </c>
      <c r="AN368">
        <v>2014</v>
      </c>
      <c r="AO368">
        <v>2014</v>
      </c>
      <c r="AP368" t="s">
        <v>11</v>
      </c>
      <c r="AQ368" t="s">
        <v>12</v>
      </c>
      <c r="AR368" t="s">
        <v>19</v>
      </c>
      <c r="AS368" t="s">
        <v>20</v>
      </c>
      <c r="AT368">
        <v>27303</v>
      </c>
      <c r="AU368">
        <v>20353904</v>
      </c>
      <c r="AV368">
        <v>134.1</v>
      </c>
    </row>
    <row r="369" spans="1:48" x14ac:dyDescent="0.35">
      <c r="A369" s="3" t="str">
        <f t="shared" si="8"/>
        <v>2017Male75-84 years</v>
      </c>
      <c r="B369">
        <v>2017</v>
      </c>
      <c r="C369">
        <v>2017</v>
      </c>
      <c r="D369" t="s">
        <v>27</v>
      </c>
      <c r="E369" t="s">
        <v>28</v>
      </c>
      <c r="F369" t="s">
        <v>13</v>
      </c>
      <c r="G369" t="s">
        <v>14</v>
      </c>
      <c r="H369">
        <v>2292</v>
      </c>
      <c r="I369">
        <v>6407875</v>
      </c>
      <c r="J369">
        <v>35.799999999999997</v>
      </c>
      <c r="AN369">
        <v>2014</v>
      </c>
      <c r="AO369">
        <v>2014</v>
      </c>
      <c r="AP369" t="s">
        <v>11</v>
      </c>
      <c r="AQ369" t="s">
        <v>12</v>
      </c>
      <c r="AR369" t="s">
        <v>21</v>
      </c>
      <c r="AS369" t="s">
        <v>22</v>
      </c>
      <c r="AT369">
        <v>69540</v>
      </c>
      <c r="AU369">
        <v>22033807</v>
      </c>
      <c r="AV369">
        <v>315.60000000000002</v>
      </c>
    </row>
    <row r="370" spans="1:48" x14ac:dyDescent="0.35">
      <c r="A370" s="3" t="str">
        <f t="shared" si="8"/>
        <v>2017Female85+ years</v>
      </c>
      <c r="B370">
        <v>2017</v>
      </c>
      <c r="C370">
        <v>2017</v>
      </c>
      <c r="D370" t="s">
        <v>29</v>
      </c>
      <c r="E370" t="s">
        <v>30</v>
      </c>
      <c r="F370" t="s">
        <v>11</v>
      </c>
      <c r="G370" t="s">
        <v>12</v>
      </c>
      <c r="H370">
        <v>145</v>
      </c>
      <c r="I370">
        <v>4189013</v>
      </c>
      <c r="J370">
        <v>3.5</v>
      </c>
      <c r="AN370">
        <v>2014</v>
      </c>
      <c r="AO370">
        <v>2014</v>
      </c>
      <c r="AP370" t="s">
        <v>11</v>
      </c>
      <c r="AQ370" t="s">
        <v>12</v>
      </c>
      <c r="AR370" t="s">
        <v>23</v>
      </c>
      <c r="AS370" t="s">
        <v>24</v>
      </c>
      <c r="AT370">
        <v>136610</v>
      </c>
      <c r="AU370">
        <v>20755699</v>
      </c>
      <c r="AV370">
        <v>658.2</v>
      </c>
    </row>
    <row r="371" spans="1:48" x14ac:dyDescent="0.35">
      <c r="A371" s="3" t="str">
        <f t="shared" si="8"/>
        <v>2017Male85+ years</v>
      </c>
      <c r="B371">
        <v>2017</v>
      </c>
      <c r="C371">
        <v>2017</v>
      </c>
      <c r="D371" t="s">
        <v>29</v>
      </c>
      <c r="E371" t="s">
        <v>30</v>
      </c>
      <c r="F371" t="s">
        <v>13</v>
      </c>
      <c r="G371" t="s">
        <v>14</v>
      </c>
      <c r="H371">
        <v>1154</v>
      </c>
      <c r="I371">
        <v>2279669</v>
      </c>
      <c r="J371">
        <v>50.6</v>
      </c>
      <c r="AN371">
        <v>2014</v>
      </c>
      <c r="AO371">
        <v>2014</v>
      </c>
      <c r="AP371" t="s">
        <v>11</v>
      </c>
      <c r="AQ371" t="s">
        <v>12</v>
      </c>
      <c r="AR371" t="s">
        <v>25</v>
      </c>
      <c r="AS371" t="s">
        <v>26</v>
      </c>
      <c r="AT371">
        <v>202893</v>
      </c>
      <c r="AU371">
        <v>14049245</v>
      </c>
      <c r="AV371">
        <v>1444.2</v>
      </c>
    </row>
    <row r="372" spans="1:48" x14ac:dyDescent="0.35">
      <c r="A372" s="3" t="str">
        <f t="shared" si="8"/>
        <v>2017FemaleNot Stated</v>
      </c>
      <c r="B372">
        <v>2017</v>
      </c>
      <c r="C372">
        <v>2017</v>
      </c>
      <c r="D372" t="s">
        <v>31</v>
      </c>
      <c r="E372" t="s">
        <v>32</v>
      </c>
      <c r="F372" t="s">
        <v>11</v>
      </c>
      <c r="G372" t="s">
        <v>12</v>
      </c>
      <c r="H372">
        <v>2</v>
      </c>
      <c r="I372" t="s">
        <v>33</v>
      </c>
      <c r="J372" t="s">
        <v>33</v>
      </c>
      <c r="AN372">
        <v>2014</v>
      </c>
      <c r="AO372">
        <v>2014</v>
      </c>
      <c r="AP372" t="s">
        <v>11</v>
      </c>
      <c r="AQ372" t="s">
        <v>12</v>
      </c>
      <c r="AR372" t="s">
        <v>27</v>
      </c>
      <c r="AS372" t="s">
        <v>28</v>
      </c>
      <c r="AT372">
        <v>308074</v>
      </c>
      <c r="AU372">
        <v>7789312</v>
      </c>
      <c r="AV372">
        <v>3955.1</v>
      </c>
    </row>
    <row r="373" spans="1:48" x14ac:dyDescent="0.35">
      <c r="A373" s="3" t="str">
        <f t="shared" si="8"/>
        <v>2017MaleNot Stated</v>
      </c>
      <c r="B373">
        <v>2017</v>
      </c>
      <c r="C373">
        <v>2017</v>
      </c>
      <c r="D373" t="s">
        <v>31</v>
      </c>
      <c r="E373" t="s">
        <v>32</v>
      </c>
      <c r="F373" t="s">
        <v>13</v>
      </c>
      <c r="G373" t="s">
        <v>14</v>
      </c>
      <c r="H373">
        <v>3</v>
      </c>
      <c r="I373" t="s">
        <v>33</v>
      </c>
      <c r="J373" t="s">
        <v>33</v>
      </c>
      <c r="AN373">
        <v>2014</v>
      </c>
      <c r="AO373">
        <v>2014</v>
      </c>
      <c r="AP373" t="s">
        <v>11</v>
      </c>
      <c r="AQ373" t="s">
        <v>12</v>
      </c>
      <c r="AR373" t="s">
        <v>29</v>
      </c>
      <c r="AS373" t="s">
        <v>30</v>
      </c>
      <c r="AT373">
        <v>517441</v>
      </c>
      <c r="AU373">
        <v>4053362</v>
      </c>
      <c r="AV373">
        <v>12765.7</v>
      </c>
    </row>
    <row r="374" spans="1:48" x14ac:dyDescent="0.35">
      <c r="A374" s="3" t="str">
        <f t="shared" si="8"/>
        <v>2018Female5-14 years</v>
      </c>
      <c r="B374">
        <v>2018</v>
      </c>
      <c r="C374">
        <v>2018</v>
      </c>
      <c r="D374" t="s">
        <v>10</v>
      </c>
      <c r="E374" s="1">
        <v>44330</v>
      </c>
      <c r="F374" t="s">
        <v>11</v>
      </c>
      <c r="G374" t="s">
        <v>12</v>
      </c>
      <c r="H374">
        <v>211</v>
      </c>
      <c r="I374">
        <v>20100339</v>
      </c>
      <c r="J374">
        <v>1</v>
      </c>
      <c r="AN374">
        <v>2014</v>
      </c>
      <c r="AO374">
        <v>2014</v>
      </c>
      <c r="AP374" t="s">
        <v>11</v>
      </c>
      <c r="AQ374" t="s">
        <v>12</v>
      </c>
      <c r="AR374" t="s">
        <v>31</v>
      </c>
      <c r="AS374" t="s">
        <v>32</v>
      </c>
      <c r="AT374">
        <v>53</v>
      </c>
      <c r="AU374" t="s">
        <v>33</v>
      </c>
      <c r="AV374" t="s">
        <v>33</v>
      </c>
    </row>
    <row r="375" spans="1:48" x14ac:dyDescent="0.35">
      <c r="A375" s="3" t="str">
        <f t="shared" si="8"/>
        <v>2018Male5-14 years</v>
      </c>
      <c r="B375">
        <v>2018</v>
      </c>
      <c r="C375">
        <v>2018</v>
      </c>
      <c r="D375" t="s">
        <v>10</v>
      </c>
      <c r="E375" s="1">
        <v>44330</v>
      </c>
      <c r="F375" t="s">
        <v>13</v>
      </c>
      <c r="G375" t="s">
        <v>14</v>
      </c>
      <c r="H375">
        <v>394</v>
      </c>
      <c r="I375">
        <v>20974830</v>
      </c>
      <c r="J375">
        <v>1.9</v>
      </c>
      <c r="AN375">
        <v>2014</v>
      </c>
      <c r="AO375">
        <v>2014</v>
      </c>
      <c r="AP375" t="s">
        <v>13</v>
      </c>
      <c r="AQ375" t="s">
        <v>14</v>
      </c>
      <c r="AR375" t="s">
        <v>117</v>
      </c>
      <c r="AS375">
        <v>1</v>
      </c>
      <c r="AT375">
        <v>12886</v>
      </c>
      <c r="AU375">
        <v>2017857</v>
      </c>
      <c r="AV375">
        <v>638.6</v>
      </c>
    </row>
    <row r="376" spans="1:48" x14ac:dyDescent="0.35">
      <c r="A376" s="3" t="str">
        <f t="shared" si="8"/>
        <v>2018Female15-24 years</v>
      </c>
      <c r="B376">
        <v>2018</v>
      </c>
      <c r="C376">
        <v>2018</v>
      </c>
      <c r="D376" t="s">
        <v>15</v>
      </c>
      <c r="E376" t="s">
        <v>16</v>
      </c>
      <c r="F376" t="s">
        <v>11</v>
      </c>
      <c r="G376" t="s">
        <v>12</v>
      </c>
      <c r="H376">
        <v>1222</v>
      </c>
      <c r="I376">
        <v>20994345</v>
      </c>
      <c r="J376">
        <v>5.8</v>
      </c>
      <c r="AN376">
        <v>2014</v>
      </c>
      <c r="AO376">
        <v>2014</v>
      </c>
      <c r="AP376" t="s">
        <v>13</v>
      </c>
      <c r="AQ376" t="s">
        <v>14</v>
      </c>
      <c r="AR376" t="s">
        <v>118</v>
      </c>
      <c r="AS376" s="1">
        <v>44200</v>
      </c>
      <c r="AT376">
        <v>2172</v>
      </c>
      <c r="AU376">
        <v>8137871</v>
      </c>
      <c r="AV376">
        <v>26.7</v>
      </c>
    </row>
    <row r="377" spans="1:48" x14ac:dyDescent="0.35">
      <c r="A377" s="3" t="str">
        <f t="shared" si="8"/>
        <v>2018Male15-24 years</v>
      </c>
      <c r="B377">
        <v>2018</v>
      </c>
      <c r="C377">
        <v>2018</v>
      </c>
      <c r="D377" t="s">
        <v>15</v>
      </c>
      <c r="E377" t="s">
        <v>16</v>
      </c>
      <c r="F377" t="s">
        <v>13</v>
      </c>
      <c r="G377" t="s">
        <v>14</v>
      </c>
      <c r="H377">
        <v>4988</v>
      </c>
      <c r="I377">
        <v>21976455</v>
      </c>
      <c r="J377">
        <v>22.7</v>
      </c>
      <c r="AN377">
        <v>2014</v>
      </c>
      <c r="AO377">
        <v>2014</v>
      </c>
      <c r="AP377" t="s">
        <v>13</v>
      </c>
      <c r="AQ377" t="s">
        <v>14</v>
      </c>
      <c r="AR377" t="s">
        <v>10</v>
      </c>
      <c r="AS377" s="1">
        <v>44330</v>
      </c>
      <c r="AT377">
        <v>3128</v>
      </c>
      <c r="AU377">
        <v>21029648</v>
      </c>
      <c r="AV377">
        <v>14.9</v>
      </c>
    </row>
    <row r="378" spans="1:48" x14ac:dyDescent="0.35">
      <c r="A378" s="3" t="str">
        <f t="shared" si="8"/>
        <v>2018Female25-34 years</v>
      </c>
      <c r="B378">
        <v>2018</v>
      </c>
      <c r="C378">
        <v>2018</v>
      </c>
      <c r="D378" t="s">
        <v>17</v>
      </c>
      <c r="E378" t="s">
        <v>18</v>
      </c>
      <c r="F378" t="s">
        <v>11</v>
      </c>
      <c r="G378" t="s">
        <v>12</v>
      </c>
      <c r="H378">
        <v>1668</v>
      </c>
      <c r="I378">
        <v>22487065</v>
      </c>
      <c r="J378">
        <v>7.4</v>
      </c>
      <c r="AN378">
        <v>2014</v>
      </c>
      <c r="AO378">
        <v>2014</v>
      </c>
      <c r="AP378" t="s">
        <v>13</v>
      </c>
      <c r="AQ378" t="s">
        <v>14</v>
      </c>
      <c r="AR378" t="s">
        <v>15</v>
      </c>
      <c r="AS378" t="s">
        <v>16</v>
      </c>
      <c r="AT378">
        <v>21117</v>
      </c>
      <c r="AU378">
        <v>22523450</v>
      </c>
      <c r="AV378">
        <v>93.8</v>
      </c>
    </row>
    <row r="379" spans="1:48" x14ac:dyDescent="0.35">
      <c r="A379" s="3" t="str">
        <f t="shared" si="8"/>
        <v>2018Male25-34 years</v>
      </c>
      <c r="B379">
        <v>2018</v>
      </c>
      <c r="C379">
        <v>2018</v>
      </c>
      <c r="D379" t="s">
        <v>17</v>
      </c>
      <c r="E379" t="s">
        <v>18</v>
      </c>
      <c r="F379" t="s">
        <v>13</v>
      </c>
      <c r="G379" t="s">
        <v>14</v>
      </c>
      <c r="H379">
        <v>6345</v>
      </c>
      <c r="I379">
        <v>23210709</v>
      </c>
      <c r="J379">
        <v>27.3</v>
      </c>
      <c r="AN379">
        <v>2014</v>
      </c>
      <c r="AO379">
        <v>2014</v>
      </c>
      <c r="AP379" t="s">
        <v>13</v>
      </c>
      <c r="AQ379" t="s">
        <v>14</v>
      </c>
      <c r="AR379" t="s">
        <v>17</v>
      </c>
      <c r="AS379" t="s">
        <v>18</v>
      </c>
      <c r="AT379">
        <v>32697</v>
      </c>
      <c r="AU379">
        <v>21970214</v>
      </c>
      <c r="AV379">
        <v>148.80000000000001</v>
      </c>
    </row>
    <row r="380" spans="1:48" x14ac:dyDescent="0.35">
      <c r="A380" s="3" t="str">
        <f t="shared" si="8"/>
        <v>2018Female35-44 years</v>
      </c>
      <c r="B380">
        <v>2018</v>
      </c>
      <c r="C380">
        <v>2018</v>
      </c>
      <c r="D380" t="s">
        <v>19</v>
      </c>
      <c r="E380" t="s">
        <v>20</v>
      </c>
      <c r="F380" t="s">
        <v>11</v>
      </c>
      <c r="G380" t="s">
        <v>12</v>
      </c>
      <c r="H380">
        <v>1742</v>
      </c>
      <c r="I380">
        <v>20690288</v>
      </c>
      <c r="J380">
        <v>8.4</v>
      </c>
      <c r="AN380">
        <v>2014</v>
      </c>
      <c r="AO380">
        <v>2014</v>
      </c>
      <c r="AP380" t="s">
        <v>13</v>
      </c>
      <c r="AQ380" t="s">
        <v>14</v>
      </c>
      <c r="AR380" t="s">
        <v>19</v>
      </c>
      <c r="AS380" t="s">
        <v>20</v>
      </c>
      <c r="AT380">
        <v>43693</v>
      </c>
      <c r="AU380">
        <v>20159229</v>
      </c>
      <c r="AV380">
        <v>216.7</v>
      </c>
    </row>
    <row r="381" spans="1:48" x14ac:dyDescent="0.35">
      <c r="A381" s="3" t="str">
        <f t="shared" si="8"/>
        <v>2018Male35-44 years</v>
      </c>
      <c r="B381">
        <v>2018</v>
      </c>
      <c r="C381">
        <v>2018</v>
      </c>
      <c r="D381" t="s">
        <v>19</v>
      </c>
      <c r="E381" t="s">
        <v>20</v>
      </c>
      <c r="F381" t="s">
        <v>13</v>
      </c>
      <c r="G381" t="s">
        <v>14</v>
      </c>
      <c r="H381">
        <v>5777</v>
      </c>
      <c r="I381">
        <v>20587600</v>
      </c>
      <c r="J381">
        <v>28.1</v>
      </c>
      <c r="AN381">
        <v>2014</v>
      </c>
      <c r="AO381">
        <v>2014</v>
      </c>
      <c r="AP381" t="s">
        <v>13</v>
      </c>
      <c r="AQ381" t="s">
        <v>14</v>
      </c>
      <c r="AR381" t="s">
        <v>21</v>
      </c>
      <c r="AS381" t="s">
        <v>22</v>
      </c>
      <c r="AT381">
        <v>106377</v>
      </c>
      <c r="AU381">
        <v>21425044</v>
      </c>
      <c r="AV381">
        <v>496.5</v>
      </c>
    </row>
    <row r="382" spans="1:48" x14ac:dyDescent="0.35">
      <c r="A382" s="3" t="str">
        <f t="shared" si="8"/>
        <v>2018Female45-54 years</v>
      </c>
      <c r="B382">
        <v>2018</v>
      </c>
      <c r="C382">
        <v>2018</v>
      </c>
      <c r="D382" t="s">
        <v>21</v>
      </c>
      <c r="E382" t="s">
        <v>22</v>
      </c>
      <c r="F382" t="s">
        <v>11</v>
      </c>
      <c r="G382" t="s">
        <v>12</v>
      </c>
      <c r="H382">
        <v>2140</v>
      </c>
      <c r="I382">
        <v>21090497</v>
      </c>
      <c r="J382">
        <v>10.1</v>
      </c>
      <c r="AN382">
        <v>2014</v>
      </c>
      <c r="AO382">
        <v>2014</v>
      </c>
      <c r="AP382" t="s">
        <v>13</v>
      </c>
      <c r="AQ382" t="s">
        <v>14</v>
      </c>
      <c r="AR382" t="s">
        <v>23</v>
      </c>
      <c r="AS382" t="s">
        <v>24</v>
      </c>
      <c r="AT382">
        <v>212198</v>
      </c>
      <c r="AU382">
        <v>19321882</v>
      </c>
      <c r="AV382">
        <v>1098.2</v>
      </c>
    </row>
    <row r="383" spans="1:48" x14ac:dyDescent="0.35">
      <c r="A383" s="3" t="str">
        <f t="shared" si="8"/>
        <v>2018Male45-54 years</v>
      </c>
      <c r="B383">
        <v>2018</v>
      </c>
      <c r="C383">
        <v>2018</v>
      </c>
      <c r="D383" t="s">
        <v>21</v>
      </c>
      <c r="E383" t="s">
        <v>22</v>
      </c>
      <c r="F383" t="s">
        <v>13</v>
      </c>
      <c r="G383" t="s">
        <v>14</v>
      </c>
      <c r="H383">
        <v>6196</v>
      </c>
      <c r="I383">
        <v>20541202</v>
      </c>
      <c r="J383">
        <v>30.2</v>
      </c>
      <c r="AN383">
        <v>2014</v>
      </c>
      <c r="AO383">
        <v>2014</v>
      </c>
      <c r="AP383" t="s">
        <v>13</v>
      </c>
      <c r="AQ383" t="s">
        <v>14</v>
      </c>
      <c r="AR383" t="s">
        <v>25</v>
      </c>
      <c r="AS383" t="s">
        <v>26</v>
      </c>
      <c r="AT383">
        <v>268648</v>
      </c>
      <c r="AU383">
        <v>12349045</v>
      </c>
      <c r="AV383">
        <v>2175.5</v>
      </c>
    </row>
    <row r="384" spans="1:48" x14ac:dyDescent="0.35">
      <c r="A384" s="3" t="str">
        <f t="shared" si="8"/>
        <v>2018Female55-64 years</v>
      </c>
      <c r="B384">
        <v>2018</v>
      </c>
      <c r="C384">
        <v>2018</v>
      </c>
      <c r="D384" t="s">
        <v>23</v>
      </c>
      <c r="E384" t="s">
        <v>24</v>
      </c>
      <c r="F384" t="s">
        <v>11</v>
      </c>
      <c r="G384" t="s">
        <v>12</v>
      </c>
      <c r="H384">
        <v>2067</v>
      </c>
      <c r="I384">
        <v>21873773</v>
      </c>
      <c r="J384">
        <v>9.4</v>
      </c>
      <c r="AN384">
        <v>2014</v>
      </c>
      <c r="AO384">
        <v>2014</v>
      </c>
      <c r="AP384" t="s">
        <v>13</v>
      </c>
      <c r="AQ384" t="s">
        <v>14</v>
      </c>
      <c r="AR384" t="s">
        <v>27</v>
      </c>
      <c r="AS384" t="s">
        <v>28</v>
      </c>
      <c r="AT384">
        <v>316430</v>
      </c>
      <c r="AU384">
        <v>5893378</v>
      </c>
      <c r="AV384">
        <v>5369.2</v>
      </c>
    </row>
    <row r="385" spans="1:48" x14ac:dyDescent="0.35">
      <c r="A385" s="3" t="str">
        <f t="shared" si="8"/>
        <v>2018Male55-64 years</v>
      </c>
      <c r="B385">
        <v>2018</v>
      </c>
      <c r="C385">
        <v>2018</v>
      </c>
      <c r="D385" t="s">
        <v>23</v>
      </c>
      <c r="E385" t="s">
        <v>24</v>
      </c>
      <c r="F385" t="s">
        <v>13</v>
      </c>
      <c r="G385" t="s">
        <v>14</v>
      </c>
      <c r="H385">
        <v>6467</v>
      </c>
      <c r="I385">
        <v>20398863</v>
      </c>
      <c r="J385">
        <v>31.7</v>
      </c>
      <c r="AN385">
        <v>2014</v>
      </c>
      <c r="AO385">
        <v>2014</v>
      </c>
      <c r="AP385" t="s">
        <v>13</v>
      </c>
      <c r="AQ385" t="s">
        <v>14</v>
      </c>
      <c r="AR385" t="s">
        <v>29</v>
      </c>
      <c r="AS385" t="s">
        <v>30</v>
      </c>
      <c r="AT385">
        <v>308785</v>
      </c>
      <c r="AU385">
        <v>2108869</v>
      </c>
      <c r="AV385">
        <v>14642.2</v>
      </c>
    </row>
    <row r="386" spans="1:48" x14ac:dyDescent="0.35">
      <c r="A386" s="3" t="str">
        <f t="shared" si="8"/>
        <v>2018Female65-74 years</v>
      </c>
      <c r="B386">
        <v>2018</v>
      </c>
      <c r="C386">
        <v>2018</v>
      </c>
      <c r="D386" t="s">
        <v>25</v>
      </c>
      <c r="E386" t="s">
        <v>26</v>
      </c>
      <c r="F386" t="s">
        <v>11</v>
      </c>
      <c r="G386" t="s">
        <v>12</v>
      </c>
      <c r="H386">
        <v>1010</v>
      </c>
      <c r="I386">
        <v>16246231</v>
      </c>
      <c r="J386">
        <v>6.2</v>
      </c>
      <c r="AN386">
        <v>2014</v>
      </c>
      <c r="AO386">
        <v>2014</v>
      </c>
      <c r="AP386" t="s">
        <v>13</v>
      </c>
      <c r="AQ386" t="s">
        <v>14</v>
      </c>
      <c r="AR386" t="s">
        <v>31</v>
      </c>
      <c r="AS386" t="s">
        <v>32</v>
      </c>
      <c r="AT386">
        <v>110</v>
      </c>
      <c r="AU386" t="s">
        <v>33</v>
      </c>
      <c r="AV386" t="s">
        <v>33</v>
      </c>
    </row>
    <row r="387" spans="1:48" x14ac:dyDescent="0.35">
      <c r="A387" s="3" t="str">
        <f t="shared" si="8"/>
        <v>2018Male65-74 years</v>
      </c>
      <c r="B387">
        <v>2018</v>
      </c>
      <c r="C387">
        <v>2018</v>
      </c>
      <c r="D387" t="s">
        <v>25</v>
      </c>
      <c r="E387" t="s">
        <v>26</v>
      </c>
      <c r="F387" t="s">
        <v>13</v>
      </c>
      <c r="G387" t="s">
        <v>14</v>
      </c>
      <c r="H387">
        <v>3960</v>
      </c>
      <c r="I387">
        <v>14246085</v>
      </c>
      <c r="J387">
        <v>27.8</v>
      </c>
      <c r="AN387">
        <v>2015</v>
      </c>
      <c r="AO387">
        <v>2015</v>
      </c>
      <c r="AP387" t="s">
        <v>11</v>
      </c>
      <c r="AQ387" t="s">
        <v>12</v>
      </c>
      <c r="AR387" t="s">
        <v>117</v>
      </c>
      <c r="AS387">
        <v>1</v>
      </c>
      <c r="AT387">
        <v>10447</v>
      </c>
      <c r="AU387">
        <v>1942904</v>
      </c>
      <c r="AV387">
        <v>537.70000000000005</v>
      </c>
    </row>
    <row r="388" spans="1:48" x14ac:dyDescent="0.35">
      <c r="A388" s="3" t="str">
        <f t="shared" ref="A388:A411" si="9">B388&amp;F388&amp;D388</f>
        <v>2018Female75-84 years</v>
      </c>
      <c r="B388">
        <v>2018</v>
      </c>
      <c r="C388">
        <v>2018</v>
      </c>
      <c r="D388" t="s">
        <v>27</v>
      </c>
      <c r="E388" t="s">
        <v>28</v>
      </c>
      <c r="F388" t="s">
        <v>11</v>
      </c>
      <c r="G388" t="s">
        <v>12</v>
      </c>
      <c r="H388">
        <v>363</v>
      </c>
      <c r="I388">
        <v>8659334</v>
      </c>
      <c r="J388">
        <v>4.2</v>
      </c>
      <c r="AN388">
        <v>2015</v>
      </c>
      <c r="AO388">
        <v>2015</v>
      </c>
      <c r="AP388" t="s">
        <v>11</v>
      </c>
      <c r="AQ388" t="s">
        <v>12</v>
      </c>
      <c r="AR388" t="s">
        <v>118</v>
      </c>
      <c r="AS388" s="1">
        <v>44200</v>
      </c>
      <c r="AT388">
        <v>1684</v>
      </c>
      <c r="AU388">
        <v>7786776</v>
      </c>
      <c r="AV388">
        <v>21.6</v>
      </c>
    </row>
    <row r="389" spans="1:48" x14ac:dyDescent="0.35">
      <c r="A389" s="3" t="str">
        <f t="shared" si="9"/>
        <v>2018Male75-84 years</v>
      </c>
      <c r="B389">
        <v>2018</v>
      </c>
      <c r="C389">
        <v>2018</v>
      </c>
      <c r="D389" t="s">
        <v>27</v>
      </c>
      <c r="E389" t="s">
        <v>28</v>
      </c>
      <c r="F389" t="s">
        <v>13</v>
      </c>
      <c r="G389" t="s">
        <v>14</v>
      </c>
      <c r="H389">
        <v>2514</v>
      </c>
      <c r="I389">
        <v>6735040</v>
      </c>
      <c r="J389">
        <v>37.299999999999997</v>
      </c>
      <c r="AN389">
        <v>2015</v>
      </c>
      <c r="AO389">
        <v>2015</v>
      </c>
      <c r="AP389" t="s">
        <v>11</v>
      </c>
      <c r="AQ389" t="s">
        <v>12</v>
      </c>
      <c r="AR389" t="s">
        <v>10</v>
      </c>
      <c r="AS389" s="1">
        <v>44330</v>
      </c>
      <c r="AT389">
        <v>2258</v>
      </c>
      <c r="AU389">
        <v>20129986</v>
      </c>
      <c r="AV389">
        <v>11.2</v>
      </c>
    </row>
    <row r="390" spans="1:48" x14ac:dyDescent="0.35">
      <c r="A390" s="3" t="str">
        <f t="shared" si="9"/>
        <v>2018Female85+ years</v>
      </c>
      <c r="B390">
        <v>2018</v>
      </c>
      <c r="C390">
        <v>2018</v>
      </c>
      <c r="D390" t="s">
        <v>29</v>
      </c>
      <c r="E390" t="s">
        <v>30</v>
      </c>
      <c r="F390" t="s">
        <v>11</v>
      </c>
      <c r="G390" t="s">
        <v>12</v>
      </c>
      <c r="H390">
        <v>151</v>
      </c>
      <c r="I390">
        <v>4218810</v>
      </c>
      <c r="J390">
        <v>3.6</v>
      </c>
      <c r="AN390">
        <v>2015</v>
      </c>
      <c r="AO390">
        <v>2015</v>
      </c>
      <c r="AP390" t="s">
        <v>11</v>
      </c>
      <c r="AQ390" t="s">
        <v>12</v>
      </c>
      <c r="AR390" t="s">
        <v>15</v>
      </c>
      <c r="AS390" t="s">
        <v>16</v>
      </c>
      <c r="AT390">
        <v>8148</v>
      </c>
      <c r="AU390">
        <v>21382495</v>
      </c>
      <c r="AV390">
        <v>38.1</v>
      </c>
    </row>
    <row r="391" spans="1:48" x14ac:dyDescent="0.35">
      <c r="A391" s="3" t="str">
        <f t="shared" si="9"/>
        <v>2018Male85+ years</v>
      </c>
      <c r="B391">
        <v>2018</v>
      </c>
      <c r="C391">
        <v>2018</v>
      </c>
      <c r="D391" t="s">
        <v>29</v>
      </c>
      <c r="E391" t="s">
        <v>30</v>
      </c>
      <c r="F391" t="s">
        <v>13</v>
      </c>
      <c r="G391" t="s">
        <v>14</v>
      </c>
      <c r="H391">
        <v>1097</v>
      </c>
      <c r="I391">
        <v>2325693</v>
      </c>
      <c r="J391">
        <v>47.2</v>
      </c>
      <c r="AN391">
        <v>2015</v>
      </c>
      <c r="AO391">
        <v>2015</v>
      </c>
      <c r="AP391" t="s">
        <v>11</v>
      </c>
      <c r="AQ391" t="s">
        <v>12</v>
      </c>
      <c r="AR391" t="s">
        <v>17</v>
      </c>
      <c r="AS391" t="s">
        <v>18</v>
      </c>
      <c r="AT391">
        <v>15736</v>
      </c>
      <c r="AU391">
        <v>21838064</v>
      </c>
      <c r="AV391">
        <v>72.099999999999994</v>
      </c>
    </row>
    <row r="392" spans="1:48" x14ac:dyDescent="0.35">
      <c r="A392" s="3" t="str">
        <f t="shared" si="9"/>
        <v>2019Female5-14 years</v>
      </c>
      <c r="B392">
        <v>2019</v>
      </c>
      <c r="C392">
        <v>2019</v>
      </c>
      <c r="D392" t="s">
        <v>10</v>
      </c>
      <c r="E392" s="1">
        <v>44330</v>
      </c>
      <c r="F392" t="s">
        <v>11</v>
      </c>
      <c r="G392" t="s">
        <v>12</v>
      </c>
      <c r="H392">
        <v>207</v>
      </c>
      <c r="I392">
        <v>20053140</v>
      </c>
      <c r="J392">
        <v>1</v>
      </c>
      <c r="AN392">
        <v>2015</v>
      </c>
      <c r="AO392">
        <v>2015</v>
      </c>
      <c r="AP392" t="s">
        <v>11</v>
      </c>
      <c r="AQ392" t="s">
        <v>12</v>
      </c>
      <c r="AR392" t="s">
        <v>19</v>
      </c>
      <c r="AS392" t="s">
        <v>20</v>
      </c>
      <c r="AT392">
        <v>27418</v>
      </c>
      <c r="AU392">
        <v>20386206</v>
      </c>
      <c r="AV392">
        <v>134.5</v>
      </c>
    </row>
    <row r="393" spans="1:48" x14ac:dyDescent="0.35">
      <c r="A393" s="3" t="str">
        <f t="shared" si="9"/>
        <v>2019Male5-14 years</v>
      </c>
      <c r="B393">
        <v>2019</v>
      </c>
      <c r="C393">
        <v>2019</v>
      </c>
      <c r="D393" t="s">
        <v>10</v>
      </c>
      <c r="E393" s="1">
        <v>44330</v>
      </c>
      <c r="F393" t="s">
        <v>13</v>
      </c>
      <c r="G393" t="s">
        <v>14</v>
      </c>
      <c r="H393">
        <v>339</v>
      </c>
      <c r="I393">
        <v>20941023</v>
      </c>
      <c r="J393">
        <v>1.6</v>
      </c>
      <c r="AN393">
        <v>2015</v>
      </c>
      <c r="AO393">
        <v>2015</v>
      </c>
      <c r="AP393" t="s">
        <v>11</v>
      </c>
      <c r="AQ393" t="s">
        <v>12</v>
      </c>
      <c r="AR393" t="s">
        <v>21</v>
      </c>
      <c r="AS393" t="s">
        <v>22</v>
      </c>
      <c r="AT393">
        <v>68947</v>
      </c>
      <c r="AU393">
        <v>21889385</v>
      </c>
      <c r="AV393">
        <v>315</v>
      </c>
    </row>
    <row r="394" spans="1:48" x14ac:dyDescent="0.35">
      <c r="A394" s="3" t="str">
        <f t="shared" si="9"/>
        <v>2019Female15-24 years</v>
      </c>
      <c r="B394">
        <v>2019</v>
      </c>
      <c r="C394">
        <v>2019</v>
      </c>
      <c r="D394" t="s">
        <v>15</v>
      </c>
      <c r="E394" t="s">
        <v>16</v>
      </c>
      <c r="F394" t="s">
        <v>11</v>
      </c>
      <c r="G394" t="s">
        <v>12</v>
      </c>
      <c r="H394">
        <v>1154</v>
      </c>
      <c r="I394">
        <v>20877151</v>
      </c>
      <c r="J394">
        <v>5.5</v>
      </c>
      <c r="AN394">
        <v>2015</v>
      </c>
      <c r="AO394">
        <v>2015</v>
      </c>
      <c r="AP394" t="s">
        <v>11</v>
      </c>
      <c r="AQ394" t="s">
        <v>12</v>
      </c>
      <c r="AR394" t="s">
        <v>23</v>
      </c>
      <c r="AS394" t="s">
        <v>24</v>
      </c>
      <c r="AT394">
        <v>140159</v>
      </c>
      <c r="AU394">
        <v>21163072</v>
      </c>
      <c r="AV394">
        <v>662.3</v>
      </c>
    </row>
    <row r="395" spans="1:48" x14ac:dyDescent="0.35">
      <c r="A395" s="3" t="str">
        <f t="shared" si="9"/>
        <v>2019Male15-24 years</v>
      </c>
      <c r="B395">
        <v>2019</v>
      </c>
      <c r="C395">
        <v>2019</v>
      </c>
      <c r="D395" t="s">
        <v>15</v>
      </c>
      <c r="E395" t="s">
        <v>16</v>
      </c>
      <c r="F395" t="s">
        <v>13</v>
      </c>
      <c r="G395" t="s">
        <v>14</v>
      </c>
      <c r="H395">
        <v>4800</v>
      </c>
      <c r="I395">
        <v>21810359</v>
      </c>
      <c r="J395">
        <v>22</v>
      </c>
      <c r="AN395">
        <v>2015</v>
      </c>
      <c r="AO395">
        <v>2015</v>
      </c>
      <c r="AP395" t="s">
        <v>11</v>
      </c>
      <c r="AQ395" t="s">
        <v>12</v>
      </c>
      <c r="AR395" t="s">
        <v>25</v>
      </c>
      <c r="AS395" t="s">
        <v>26</v>
      </c>
      <c r="AT395">
        <v>212669</v>
      </c>
      <c r="AU395">
        <v>14658169</v>
      </c>
      <c r="AV395">
        <v>1450.9</v>
      </c>
    </row>
    <row r="396" spans="1:48" x14ac:dyDescent="0.35">
      <c r="A396" s="3" t="str">
        <f t="shared" si="9"/>
        <v>2019Female25-34 years</v>
      </c>
      <c r="B396">
        <v>2019</v>
      </c>
      <c r="C396">
        <v>2019</v>
      </c>
      <c r="D396" t="s">
        <v>17</v>
      </c>
      <c r="E396" t="s">
        <v>18</v>
      </c>
      <c r="F396" t="s">
        <v>11</v>
      </c>
      <c r="G396" t="s">
        <v>12</v>
      </c>
      <c r="H396">
        <v>1525</v>
      </c>
      <c r="I396">
        <v>22581141</v>
      </c>
      <c r="J396">
        <v>6.8</v>
      </c>
      <c r="AN396">
        <v>2015</v>
      </c>
      <c r="AO396">
        <v>2015</v>
      </c>
      <c r="AP396" t="s">
        <v>11</v>
      </c>
      <c r="AQ396" t="s">
        <v>12</v>
      </c>
      <c r="AR396" t="s">
        <v>27</v>
      </c>
      <c r="AS396" t="s">
        <v>28</v>
      </c>
      <c r="AT396">
        <v>313720</v>
      </c>
      <c r="AU396">
        <v>7899603</v>
      </c>
      <c r="AV396">
        <v>3971.3</v>
      </c>
    </row>
    <row r="397" spans="1:48" x14ac:dyDescent="0.35">
      <c r="A397" s="3" t="str">
        <f t="shared" si="9"/>
        <v>2019Male25-34 years</v>
      </c>
      <c r="B397">
        <v>2019</v>
      </c>
      <c r="C397">
        <v>2019</v>
      </c>
      <c r="D397" t="s">
        <v>17</v>
      </c>
      <c r="E397" t="s">
        <v>18</v>
      </c>
      <c r="F397" t="s">
        <v>13</v>
      </c>
      <c r="G397" t="s">
        <v>14</v>
      </c>
      <c r="H397">
        <v>6530</v>
      </c>
      <c r="I397">
        <v>23359180</v>
      </c>
      <c r="J397">
        <v>28</v>
      </c>
      <c r="AN397">
        <v>2015</v>
      </c>
      <c r="AO397">
        <v>2015</v>
      </c>
      <c r="AP397" t="s">
        <v>11</v>
      </c>
      <c r="AQ397" t="s">
        <v>12</v>
      </c>
      <c r="AR397" t="s">
        <v>29</v>
      </c>
      <c r="AS397" t="s">
        <v>30</v>
      </c>
      <c r="AT397">
        <v>537997</v>
      </c>
      <c r="AU397">
        <v>4112863</v>
      </c>
      <c r="AV397">
        <v>13080.8</v>
      </c>
    </row>
    <row r="398" spans="1:48" x14ac:dyDescent="0.35">
      <c r="A398" s="3" t="str">
        <f t="shared" si="9"/>
        <v>2019Female35-44 years</v>
      </c>
      <c r="B398">
        <v>2019</v>
      </c>
      <c r="C398">
        <v>2019</v>
      </c>
      <c r="D398" t="s">
        <v>19</v>
      </c>
      <c r="E398" t="s">
        <v>20</v>
      </c>
      <c r="F398" t="s">
        <v>11</v>
      </c>
      <c r="G398" t="s">
        <v>12</v>
      </c>
      <c r="H398">
        <v>1709</v>
      </c>
      <c r="I398">
        <v>20867064</v>
      </c>
      <c r="J398">
        <v>8.1999999999999993</v>
      </c>
      <c r="AN398">
        <v>2015</v>
      </c>
      <c r="AO398">
        <v>2015</v>
      </c>
      <c r="AP398" t="s">
        <v>11</v>
      </c>
      <c r="AQ398" t="s">
        <v>12</v>
      </c>
      <c r="AR398" t="s">
        <v>31</v>
      </c>
      <c r="AS398" t="s">
        <v>32</v>
      </c>
      <c r="AT398">
        <v>43</v>
      </c>
      <c r="AU398" t="s">
        <v>33</v>
      </c>
      <c r="AV398" t="s">
        <v>33</v>
      </c>
    </row>
    <row r="399" spans="1:48" x14ac:dyDescent="0.35">
      <c r="A399" s="3" t="str">
        <f t="shared" si="9"/>
        <v>2019Male35-44 years</v>
      </c>
      <c r="B399">
        <v>2019</v>
      </c>
      <c r="C399">
        <v>2019</v>
      </c>
      <c r="D399" t="s">
        <v>19</v>
      </c>
      <c r="E399" t="s">
        <v>20</v>
      </c>
      <c r="F399" t="s">
        <v>13</v>
      </c>
      <c r="G399" t="s">
        <v>14</v>
      </c>
      <c r="H399">
        <v>5807</v>
      </c>
      <c r="I399">
        <v>20792080</v>
      </c>
      <c r="J399">
        <v>27.9</v>
      </c>
      <c r="AN399">
        <v>2015</v>
      </c>
      <c r="AO399">
        <v>2015</v>
      </c>
      <c r="AP399" t="s">
        <v>13</v>
      </c>
      <c r="AQ399" t="s">
        <v>14</v>
      </c>
      <c r="AR399" t="s">
        <v>117</v>
      </c>
      <c r="AS399">
        <v>1</v>
      </c>
      <c r="AT399">
        <v>13008</v>
      </c>
      <c r="AU399">
        <v>2035134</v>
      </c>
      <c r="AV399">
        <v>639.20000000000005</v>
      </c>
    </row>
    <row r="400" spans="1:48" x14ac:dyDescent="0.35">
      <c r="A400" s="3" t="str">
        <f t="shared" si="9"/>
        <v>2019Female45-54 years</v>
      </c>
      <c r="B400">
        <v>2019</v>
      </c>
      <c r="C400">
        <v>2019</v>
      </c>
      <c r="D400" t="s">
        <v>21</v>
      </c>
      <c r="E400" t="s">
        <v>22</v>
      </c>
      <c r="F400" t="s">
        <v>11</v>
      </c>
      <c r="G400" t="s">
        <v>12</v>
      </c>
      <c r="H400">
        <v>2154</v>
      </c>
      <c r="I400">
        <v>20702936</v>
      </c>
      <c r="J400">
        <v>10.4</v>
      </c>
      <c r="AN400">
        <v>2015</v>
      </c>
      <c r="AO400">
        <v>2015</v>
      </c>
      <c r="AP400" t="s">
        <v>13</v>
      </c>
      <c r="AQ400" t="s">
        <v>14</v>
      </c>
      <c r="AR400" t="s">
        <v>118</v>
      </c>
      <c r="AS400" s="1">
        <v>44200</v>
      </c>
      <c r="AT400">
        <v>2281</v>
      </c>
      <c r="AU400">
        <v>8142467</v>
      </c>
      <c r="AV400">
        <v>28</v>
      </c>
    </row>
    <row r="401" spans="1:48" x14ac:dyDescent="0.35">
      <c r="A401" s="3" t="str">
        <f t="shared" si="9"/>
        <v>2019Male45-54 years</v>
      </c>
      <c r="B401">
        <v>2019</v>
      </c>
      <c r="C401">
        <v>2019</v>
      </c>
      <c r="D401" t="s">
        <v>21</v>
      </c>
      <c r="E401" t="s">
        <v>22</v>
      </c>
      <c r="F401" t="s">
        <v>13</v>
      </c>
      <c r="G401" t="s">
        <v>14</v>
      </c>
      <c r="H401">
        <v>5853</v>
      </c>
      <c r="I401">
        <v>20171966</v>
      </c>
      <c r="J401">
        <v>29</v>
      </c>
      <c r="AN401">
        <v>2015</v>
      </c>
      <c r="AO401">
        <v>2015</v>
      </c>
      <c r="AP401" t="s">
        <v>13</v>
      </c>
      <c r="AQ401" t="s">
        <v>14</v>
      </c>
      <c r="AR401" t="s">
        <v>10</v>
      </c>
      <c r="AS401" s="1">
        <v>44330</v>
      </c>
      <c r="AT401">
        <v>3153</v>
      </c>
      <c r="AU401">
        <v>20979520</v>
      </c>
      <c r="AV401">
        <v>15</v>
      </c>
    </row>
    <row r="402" spans="1:48" x14ac:dyDescent="0.35">
      <c r="A402" s="3" t="str">
        <f t="shared" si="9"/>
        <v>2019Female55-64 years</v>
      </c>
      <c r="B402">
        <v>2019</v>
      </c>
      <c r="C402">
        <v>2019</v>
      </c>
      <c r="D402" t="s">
        <v>23</v>
      </c>
      <c r="E402" t="s">
        <v>24</v>
      </c>
      <c r="F402" t="s">
        <v>11</v>
      </c>
      <c r="G402" t="s">
        <v>12</v>
      </c>
      <c r="H402">
        <v>1943</v>
      </c>
      <c r="I402">
        <v>21949318</v>
      </c>
      <c r="J402">
        <v>8.9</v>
      </c>
      <c r="AN402">
        <v>2015</v>
      </c>
      <c r="AO402">
        <v>2015</v>
      </c>
      <c r="AP402" t="s">
        <v>13</v>
      </c>
      <c r="AQ402" t="s">
        <v>14</v>
      </c>
      <c r="AR402" t="s">
        <v>15</v>
      </c>
      <c r="AS402" t="s">
        <v>16</v>
      </c>
      <c r="AT402">
        <v>22346</v>
      </c>
      <c r="AU402">
        <v>22465721</v>
      </c>
      <c r="AV402">
        <v>99.5</v>
      </c>
    </row>
    <row r="403" spans="1:48" x14ac:dyDescent="0.35">
      <c r="A403" s="3" t="str">
        <f t="shared" si="9"/>
        <v>2019Male55-64 years</v>
      </c>
      <c r="B403">
        <v>2019</v>
      </c>
      <c r="C403">
        <v>2019</v>
      </c>
      <c r="D403" t="s">
        <v>23</v>
      </c>
      <c r="E403" t="s">
        <v>24</v>
      </c>
      <c r="F403" t="s">
        <v>13</v>
      </c>
      <c r="G403" t="s">
        <v>14</v>
      </c>
      <c r="H403">
        <v>6285</v>
      </c>
      <c r="I403">
        <v>20499219</v>
      </c>
      <c r="J403">
        <v>30.7</v>
      </c>
      <c r="AN403">
        <v>2015</v>
      </c>
      <c r="AO403">
        <v>2015</v>
      </c>
      <c r="AP403" t="s">
        <v>13</v>
      </c>
      <c r="AQ403" t="s">
        <v>14</v>
      </c>
      <c r="AR403" t="s">
        <v>17</v>
      </c>
      <c r="AS403" t="s">
        <v>18</v>
      </c>
      <c r="AT403">
        <v>35781</v>
      </c>
      <c r="AU403">
        <v>22299138</v>
      </c>
      <c r="AV403">
        <v>160.5</v>
      </c>
    </row>
    <row r="404" spans="1:48" x14ac:dyDescent="0.35">
      <c r="A404" s="3" t="str">
        <f t="shared" si="9"/>
        <v>2019Female65-74 years</v>
      </c>
      <c r="B404">
        <v>2019</v>
      </c>
      <c r="C404">
        <v>2019</v>
      </c>
      <c r="D404" t="s">
        <v>25</v>
      </c>
      <c r="E404" t="s">
        <v>26</v>
      </c>
      <c r="F404" t="s">
        <v>11</v>
      </c>
      <c r="G404" t="s">
        <v>12</v>
      </c>
      <c r="H404">
        <v>985</v>
      </c>
      <c r="I404">
        <v>16783854</v>
      </c>
      <c r="J404">
        <v>5.9</v>
      </c>
      <c r="AN404">
        <v>2015</v>
      </c>
      <c r="AO404">
        <v>2015</v>
      </c>
      <c r="AP404" t="s">
        <v>13</v>
      </c>
      <c r="AQ404" t="s">
        <v>14</v>
      </c>
      <c r="AR404" t="s">
        <v>19</v>
      </c>
      <c r="AS404" t="s">
        <v>20</v>
      </c>
      <c r="AT404">
        <v>45670</v>
      </c>
      <c r="AU404">
        <v>20203577</v>
      </c>
      <c r="AV404">
        <v>226</v>
      </c>
    </row>
    <row r="405" spans="1:48" x14ac:dyDescent="0.35">
      <c r="A405" s="3" t="str">
        <f t="shared" si="9"/>
        <v>2019Male65-74 years</v>
      </c>
      <c r="B405">
        <v>2019</v>
      </c>
      <c r="C405">
        <v>2019</v>
      </c>
      <c r="D405" t="s">
        <v>25</v>
      </c>
      <c r="E405" t="s">
        <v>26</v>
      </c>
      <c r="F405" t="s">
        <v>13</v>
      </c>
      <c r="G405" t="s">
        <v>14</v>
      </c>
      <c r="H405">
        <v>3879</v>
      </c>
      <c r="I405">
        <v>14699579</v>
      </c>
      <c r="J405">
        <v>26.4</v>
      </c>
      <c r="AN405">
        <v>2015</v>
      </c>
      <c r="AO405">
        <v>2015</v>
      </c>
      <c r="AP405" t="s">
        <v>13</v>
      </c>
      <c r="AQ405" t="s">
        <v>14</v>
      </c>
      <c r="AR405" t="s">
        <v>21</v>
      </c>
      <c r="AS405" t="s">
        <v>22</v>
      </c>
      <c r="AT405">
        <v>105547</v>
      </c>
      <c r="AU405">
        <v>21298776</v>
      </c>
      <c r="AV405">
        <v>495.6</v>
      </c>
    </row>
    <row r="406" spans="1:48" x14ac:dyDescent="0.35">
      <c r="A406" s="3" t="str">
        <f t="shared" si="9"/>
        <v>2019Female75-84 years</v>
      </c>
      <c r="B406">
        <v>2019</v>
      </c>
      <c r="C406">
        <v>2019</v>
      </c>
      <c r="D406" t="s">
        <v>27</v>
      </c>
      <c r="E406" t="s">
        <v>28</v>
      </c>
      <c r="F406" t="s">
        <v>11</v>
      </c>
      <c r="G406" t="s">
        <v>12</v>
      </c>
      <c r="H406">
        <v>409</v>
      </c>
      <c r="I406">
        <v>8971649</v>
      </c>
      <c r="J406">
        <v>4.5999999999999996</v>
      </c>
      <c r="AN406">
        <v>2015</v>
      </c>
      <c r="AO406">
        <v>2015</v>
      </c>
      <c r="AP406" t="s">
        <v>13</v>
      </c>
      <c r="AQ406" t="s">
        <v>14</v>
      </c>
      <c r="AR406" t="s">
        <v>23</v>
      </c>
      <c r="AS406" t="s">
        <v>24</v>
      </c>
      <c r="AT406">
        <v>217626</v>
      </c>
      <c r="AU406">
        <v>19714747</v>
      </c>
      <c r="AV406">
        <v>1103.9000000000001</v>
      </c>
    </row>
    <row r="407" spans="1:48" x14ac:dyDescent="0.35">
      <c r="A407" s="3" t="str">
        <f t="shared" si="9"/>
        <v>2019Male75-84 years</v>
      </c>
      <c r="B407">
        <v>2019</v>
      </c>
      <c r="C407">
        <v>2019</v>
      </c>
      <c r="D407" t="s">
        <v>27</v>
      </c>
      <c r="E407" t="s">
        <v>28</v>
      </c>
      <c r="F407" t="s">
        <v>13</v>
      </c>
      <c r="G407" t="s">
        <v>14</v>
      </c>
      <c r="H407">
        <v>2566</v>
      </c>
      <c r="I407">
        <v>6998223</v>
      </c>
      <c r="J407">
        <v>36.700000000000003</v>
      </c>
      <c r="AN407">
        <v>2015</v>
      </c>
      <c r="AO407">
        <v>2015</v>
      </c>
      <c r="AP407" t="s">
        <v>13</v>
      </c>
      <c r="AQ407" t="s">
        <v>14</v>
      </c>
      <c r="AR407" t="s">
        <v>25</v>
      </c>
      <c r="AS407" t="s">
        <v>26</v>
      </c>
      <c r="AT407">
        <v>282347</v>
      </c>
      <c r="AU407">
        <v>12892348</v>
      </c>
      <c r="AV407">
        <v>2190</v>
      </c>
    </row>
    <row r="408" spans="1:48" x14ac:dyDescent="0.35">
      <c r="A408" s="3" t="str">
        <f t="shared" si="9"/>
        <v>2019Female85+ years</v>
      </c>
      <c r="B408">
        <v>2019</v>
      </c>
      <c r="C408">
        <v>2019</v>
      </c>
      <c r="D408" t="s">
        <v>29</v>
      </c>
      <c r="E408" t="s">
        <v>30</v>
      </c>
      <c r="F408" t="s">
        <v>11</v>
      </c>
      <c r="G408" t="s">
        <v>12</v>
      </c>
      <c r="H408">
        <v>158</v>
      </c>
      <c r="I408">
        <v>4228470</v>
      </c>
      <c r="J408">
        <v>3.7</v>
      </c>
      <c r="AN408">
        <v>2015</v>
      </c>
      <c r="AO408">
        <v>2015</v>
      </c>
      <c r="AP408" t="s">
        <v>13</v>
      </c>
      <c r="AQ408" t="s">
        <v>14</v>
      </c>
      <c r="AR408" t="s">
        <v>27</v>
      </c>
      <c r="AS408" t="s">
        <v>28</v>
      </c>
      <c r="AT408">
        <v>323846</v>
      </c>
      <c r="AU408">
        <v>6023571</v>
      </c>
      <c r="AV408">
        <v>5376.3</v>
      </c>
    </row>
    <row r="409" spans="1:48" x14ac:dyDescent="0.35">
      <c r="A409" s="3" t="str">
        <f t="shared" si="9"/>
        <v>2019Male85+ years</v>
      </c>
      <c r="B409">
        <v>2019</v>
      </c>
      <c r="C409">
        <v>2019</v>
      </c>
      <c r="D409" t="s">
        <v>29</v>
      </c>
      <c r="E409" t="s">
        <v>30</v>
      </c>
      <c r="F409" t="s">
        <v>13</v>
      </c>
      <c r="G409" t="s">
        <v>14</v>
      </c>
      <c r="H409">
        <v>1171</v>
      </c>
      <c r="I409">
        <v>2376488</v>
      </c>
      <c r="J409">
        <v>49.3</v>
      </c>
      <c r="AN409">
        <v>2015</v>
      </c>
      <c r="AO409">
        <v>2015</v>
      </c>
      <c r="AP409" t="s">
        <v>13</v>
      </c>
      <c r="AQ409" t="s">
        <v>14</v>
      </c>
      <c r="AR409" t="s">
        <v>29</v>
      </c>
      <c r="AS409" t="s">
        <v>30</v>
      </c>
      <c r="AT409">
        <v>321704</v>
      </c>
      <c r="AU409">
        <v>2174298</v>
      </c>
      <c r="AV409">
        <v>14795.8</v>
      </c>
    </row>
    <row r="410" spans="1:48" x14ac:dyDescent="0.35">
      <c r="A410" s="3" t="str">
        <f t="shared" si="9"/>
        <v>2019FemaleNot Stated</v>
      </c>
      <c r="B410">
        <v>2019</v>
      </c>
      <c r="C410">
        <v>2019</v>
      </c>
      <c r="D410" t="s">
        <v>31</v>
      </c>
      <c r="E410" t="s">
        <v>32</v>
      </c>
      <c r="F410" t="s">
        <v>11</v>
      </c>
      <c r="G410" t="s">
        <v>12</v>
      </c>
      <c r="H410">
        <v>1</v>
      </c>
      <c r="I410" t="s">
        <v>33</v>
      </c>
      <c r="J410" t="s">
        <v>33</v>
      </c>
      <c r="AN410">
        <v>2015</v>
      </c>
      <c r="AO410">
        <v>2015</v>
      </c>
      <c r="AP410" t="s">
        <v>13</v>
      </c>
      <c r="AQ410" t="s">
        <v>14</v>
      </c>
      <c r="AR410" t="s">
        <v>31</v>
      </c>
      <c r="AS410" t="s">
        <v>32</v>
      </c>
      <c r="AT410">
        <v>95</v>
      </c>
      <c r="AU410" t="s">
        <v>33</v>
      </c>
      <c r="AV410" t="s">
        <v>33</v>
      </c>
    </row>
    <row r="411" spans="1:48" x14ac:dyDescent="0.35">
      <c r="A411" s="3" t="str">
        <f t="shared" si="9"/>
        <v>2019MaleNot Stated</v>
      </c>
      <c r="B411">
        <v>2019</v>
      </c>
      <c r="C411">
        <v>2019</v>
      </c>
      <c r="D411" t="s">
        <v>31</v>
      </c>
      <c r="E411" t="s">
        <v>32</v>
      </c>
      <c r="F411" t="s">
        <v>13</v>
      </c>
      <c r="G411" t="s">
        <v>14</v>
      </c>
      <c r="H411">
        <v>3</v>
      </c>
      <c r="I411" t="s">
        <v>33</v>
      </c>
      <c r="J411" t="s">
        <v>33</v>
      </c>
      <c r="AN411">
        <v>2016</v>
      </c>
      <c r="AO411">
        <v>2016</v>
      </c>
      <c r="AP411" t="s">
        <v>11</v>
      </c>
      <c r="AQ411" t="s">
        <v>12</v>
      </c>
      <c r="AR411" t="s">
        <v>117</v>
      </c>
      <c r="AS411">
        <v>1</v>
      </c>
      <c r="AT411">
        <v>10294</v>
      </c>
      <c r="AU411">
        <v>1939667</v>
      </c>
      <c r="AV411">
        <v>530.70000000000005</v>
      </c>
    </row>
    <row r="412" spans="1:48" x14ac:dyDescent="0.35">
      <c r="A412" t="s">
        <v>34</v>
      </c>
      <c r="AN412">
        <v>2016</v>
      </c>
      <c r="AO412">
        <v>2016</v>
      </c>
      <c r="AP412" t="s">
        <v>11</v>
      </c>
      <c r="AQ412" t="s">
        <v>12</v>
      </c>
      <c r="AR412" t="s">
        <v>118</v>
      </c>
      <c r="AS412" s="1">
        <v>44200</v>
      </c>
      <c r="AT412">
        <v>1789</v>
      </c>
      <c r="AU412">
        <v>7800517</v>
      </c>
      <c r="AV412">
        <v>22.9</v>
      </c>
    </row>
    <row r="413" spans="1:48" x14ac:dyDescent="0.35">
      <c r="A413" t="s">
        <v>35</v>
      </c>
      <c r="AN413">
        <v>2016</v>
      </c>
      <c r="AO413">
        <v>2016</v>
      </c>
      <c r="AP413" t="s">
        <v>11</v>
      </c>
      <c r="AQ413" t="s">
        <v>12</v>
      </c>
      <c r="AR413" t="s">
        <v>10</v>
      </c>
      <c r="AS413" s="1">
        <v>44330</v>
      </c>
      <c r="AT413">
        <v>2362</v>
      </c>
      <c r="AU413">
        <v>20099377</v>
      </c>
      <c r="AV413">
        <v>11.8</v>
      </c>
    </row>
    <row r="414" spans="1:48" x14ac:dyDescent="0.35">
      <c r="A414" t="s">
        <v>36</v>
      </c>
      <c r="AN414">
        <v>2016</v>
      </c>
      <c r="AO414">
        <v>2016</v>
      </c>
      <c r="AP414" t="s">
        <v>11</v>
      </c>
      <c r="AQ414" t="s">
        <v>12</v>
      </c>
      <c r="AR414" t="s">
        <v>15</v>
      </c>
      <c r="AS414" t="s">
        <v>16</v>
      </c>
      <c r="AT414">
        <v>8562</v>
      </c>
      <c r="AU414">
        <v>21218116</v>
      </c>
      <c r="AV414">
        <v>40.4</v>
      </c>
    </row>
    <row r="415" spans="1:48" x14ac:dyDescent="0.35">
      <c r="A415" t="s">
        <v>37</v>
      </c>
      <c r="AN415">
        <v>2016</v>
      </c>
      <c r="AO415">
        <v>2016</v>
      </c>
      <c r="AP415" t="s">
        <v>11</v>
      </c>
      <c r="AQ415" t="s">
        <v>12</v>
      </c>
      <c r="AR415" t="s">
        <v>17</v>
      </c>
      <c r="AS415" t="s">
        <v>18</v>
      </c>
      <c r="AT415">
        <v>17359</v>
      </c>
      <c r="AU415">
        <v>22077505</v>
      </c>
      <c r="AV415">
        <v>78.599999999999994</v>
      </c>
    </row>
    <row r="416" spans="1:48" x14ac:dyDescent="0.35">
      <c r="A416" t="s">
        <v>38</v>
      </c>
      <c r="AN416">
        <v>2016</v>
      </c>
      <c r="AO416">
        <v>2016</v>
      </c>
      <c r="AP416" t="s">
        <v>11</v>
      </c>
      <c r="AQ416" t="s">
        <v>12</v>
      </c>
      <c r="AR416" t="s">
        <v>19</v>
      </c>
      <c r="AS416" t="s">
        <v>20</v>
      </c>
      <c r="AT416">
        <v>28577</v>
      </c>
      <c r="AU416">
        <v>20317393</v>
      </c>
      <c r="AV416">
        <v>140.69999999999999</v>
      </c>
    </row>
    <row r="417" spans="1:48" x14ac:dyDescent="0.35">
      <c r="A417" t="s">
        <v>39</v>
      </c>
      <c r="AN417">
        <v>2016</v>
      </c>
      <c r="AO417">
        <v>2016</v>
      </c>
      <c r="AP417" t="s">
        <v>11</v>
      </c>
      <c r="AQ417" t="s">
        <v>12</v>
      </c>
      <c r="AR417" t="s">
        <v>21</v>
      </c>
      <c r="AS417" t="s">
        <v>22</v>
      </c>
      <c r="AT417">
        <v>68430</v>
      </c>
      <c r="AU417">
        <v>21680540</v>
      </c>
      <c r="AV417">
        <v>315.60000000000002</v>
      </c>
    </row>
    <row r="418" spans="1:48" x14ac:dyDescent="0.35">
      <c r="A418" t="s">
        <v>40</v>
      </c>
      <c r="AN418">
        <v>2016</v>
      </c>
      <c r="AO418">
        <v>2016</v>
      </c>
      <c r="AP418" t="s">
        <v>11</v>
      </c>
      <c r="AQ418" t="s">
        <v>12</v>
      </c>
      <c r="AR418" t="s">
        <v>23</v>
      </c>
      <c r="AS418" t="s">
        <v>24</v>
      </c>
      <c r="AT418">
        <v>144061</v>
      </c>
      <c r="AU418">
        <v>21464106</v>
      </c>
      <c r="AV418">
        <v>671.2</v>
      </c>
    </row>
    <row r="419" spans="1:48" x14ac:dyDescent="0.35">
      <c r="A419" t="s">
        <v>41</v>
      </c>
      <c r="AN419">
        <v>2016</v>
      </c>
      <c r="AO419">
        <v>2016</v>
      </c>
      <c r="AP419" t="s">
        <v>11</v>
      </c>
      <c r="AQ419" t="s">
        <v>12</v>
      </c>
      <c r="AR419" t="s">
        <v>25</v>
      </c>
      <c r="AS419" t="s">
        <v>26</v>
      </c>
      <c r="AT419">
        <v>219338</v>
      </c>
      <c r="AU419">
        <v>15239221</v>
      </c>
      <c r="AV419">
        <v>1439.3</v>
      </c>
    </row>
    <row r="420" spans="1:48" x14ac:dyDescent="0.35">
      <c r="A420" t="s">
        <v>42</v>
      </c>
      <c r="AN420">
        <v>2016</v>
      </c>
      <c r="AO420">
        <v>2016</v>
      </c>
      <c r="AP420" t="s">
        <v>11</v>
      </c>
      <c r="AQ420" t="s">
        <v>12</v>
      </c>
      <c r="AR420" t="s">
        <v>27</v>
      </c>
      <c r="AS420" t="s">
        <v>28</v>
      </c>
      <c r="AT420">
        <v>312097</v>
      </c>
      <c r="AU420">
        <v>8056660</v>
      </c>
      <c r="AV420">
        <v>3873.8</v>
      </c>
    </row>
    <row r="421" spans="1:48" x14ac:dyDescent="0.35">
      <c r="A421" t="s">
        <v>43</v>
      </c>
      <c r="AN421">
        <v>2016</v>
      </c>
      <c r="AO421">
        <v>2016</v>
      </c>
      <c r="AP421" t="s">
        <v>11</v>
      </c>
      <c r="AQ421" t="s">
        <v>12</v>
      </c>
      <c r="AR421" t="s">
        <v>29</v>
      </c>
      <c r="AS421" t="s">
        <v>30</v>
      </c>
      <c r="AT421">
        <v>531107</v>
      </c>
      <c r="AU421">
        <v>4155488</v>
      </c>
      <c r="AV421">
        <v>12780.9</v>
      </c>
    </row>
    <row r="422" spans="1:48" x14ac:dyDescent="0.35">
      <c r="A422" t="s">
        <v>34</v>
      </c>
      <c r="AN422">
        <v>2016</v>
      </c>
      <c r="AO422">
        <v>2016</v>
      </c>
      <c r="AP422" t="s">
        <v>11</v>
      </c>
      <c r="AQ422" t="s">
        <v>12</v>
      </c>
      <c r="AR422" t="s">
        <v>31</v>
      </c>
      <c r="AS422" t="s">
        <v>32</v>
      </c>
      <c r="AT422">
        <v>40</v>
      </c>
      <c r="AU422" t="s">
        <v>33</v>
      </c>
      <c r="AV422" t="s">
        <v>33</v>
      </c>
    </row>
    <row r="423" spans="1:48" x14ac:dyDescent="0.35">
      <c r="A423" t="s">
        <v>44</v>
      </c>
      <c r="AN423">
        <v>2016</v>
      </c>
      <c r="AO423">
        <v>2016</v>
      </c>
      <c r="AP423" t="s">
        <v>13</v>
      </c>
      <c r="AQ423" t="s">
        <v>14</v>
      </c>
      <c r="AR423" t="s">
        <v>117</v>
      </c>
      <c r="AS423">
        <v>1</v>
      </c>
      <c r="AT423">
        <v>12867</v>
      </c>
      <c r="AU423">
        <v>2030478</v>
      </c>
      <c r="AV423">
        <v>633.70000000000005</v>
      </c>
    </row>
    <row r="424" spans="1:48" x14ac:dyDescent="0.35">
      <c r="A424" t="s">
        <v>34</v>
      </c>
      <c r="AN424">
        <v>2016</v>
      </c>
      <c r="AO424">
        <v>2016</v>
      </c>
      <c r="AP424" t="s">
        <v>13</v>
      </c>
      <c r="AQ424" t="s">
        <v>14</v>
      </c>
      <c r="AR424" t="s">
        <v>118</v>
      </c>
      <c r="AS424" s="1">
        <v>44200</v>
      </c>
      <c r="AT424">
        <v>2256</v>
      </c>
      <c r="AU424">
        <v>8156375</v>
      </c>
      <c r="AV424">
        <v>27.7</v>
      </c>
    </row>
    <row r="425" spans="1:48" x14ac:dyDescent="0.35">
      <c r="A425" t="s">
        <v>45</v>
      </c>
      <c r="AN425">
        <v>2016</v>
      </c>
      <c r="AO425">
        <v>2016</v>
      </c>
      <c r="AP425" t="s">
        <v>13</v>
      </c>
      <c r="AQ425" t="s">
        <v>14</v>
      </c>
      <c r="AR425" t="s">
        <v>10</v>
      </c>
      <c r="AS425" s="1">
        <v>44330</v>
      </c>
      <c r="AT425">
        <v>3141</v>
      </c>
      <c r="AU425">
        <v>20948655</v>
      </c>
      <c r="AV425">
        <v>15</v>
      </c>
    </row>
    <row r="426" spans="1:48" x14ac:dyDescent="0.35">
      <c r="A426" t="s">
        <v>34</v>
      </c>
      <c r="AN426">
        <v>2016</v>
      </c>
      <c r="AO426">
        <v>2016</v>
      </c>
      <c r="AP426" t="s">
        <v>13</v>
      </c>
      <c r="AQ426" t="s">
        <v>14</v>
      </c>
      <c r="AR426" t="s">
        <v>15</v>
      </c>
      <c r="AS426" t="s">
        <v>16</v>
      </c>
      <c r="AT426">
        <v>24013</v>
      </c>
      <c r="AU426">
        <v>22292911</v>
      </c>
      <c r="AV426">
        <v>107.7</v>
      </c>
    </row>
    <row r="427" spans="1:48" x14ac:dyDescent="0.35">
      <c r="A427" t="s">
        <v>46</v>
      </c>
      <c r="AN427">
        <v>2016</v>
      </c>
      <c r="AO427">
        <v>2016</v>
      </c>
      <c r="AP427" t="s">
        <v>13</v>
      </c>
      <c r="AQ427" t="s">
        <v>14</v>
      </c>
      <c r="AR427" t="s">
        <v>17</v>
      </c>
      <c r="AS427" t="s">
        <v>18</v>
      </c>
      <c r="AT427">
        <v>40257</v>
      </c>
      <c r="AU427">
        <v>22599738</v>
      </c>
      <c r="AV427">
        <v>178.1</v>
      </c>
    </row>
    <row r="428" spans="1:48" x14ac:dyDescent="0.35">
      <c r="A428" t="s">
        <v>47</v>
      </c>
      <c r="AN428">
        <v>2016</v>
      </c>
      <c r="AO428">
        <v>2016</v>
      </c>
      <c r="AP428" t="s">
        <v>13</v>
      </c>
      <c r="AQ428" t="s">
        <v>14</v>
      </c>
      <c r="AR428" t="s">
        <v>19</v>
      </c>
      <c r="AS428" t="s">
        <v>20</v>
      </c>
      <c r="AT428">
        <v>49215</v>
      </c>
      <c r="AU428">
        <v>20152763</v>
      </c>
      <c r="AV428">
        <v>244.2</v>
      </c>
    </row>
    <row r="429" spans="1:48" x14ac:dyDescent="0.35">
      <c r="A429" t="s">
        <v>48</v>
      </c>
      <c r="AN429">
        <v>2016</v>
      </c>
      <c r="AO429">
        <v>2016</v>
      </c>
      <c r="AP429" t="s">
        <v>13</v>
      </c>
      <c r="AQ429" t="s">
        <v>14</v>
      </c>
      <c r="AR429" t="s">
        <v>21</v>
      </c>
      <c r="AS429" t="s">
        <v>22</v>
      </c>
      <c r="AT429">
        <v>105086</v>
      </c>
      <c r="AU429">
        <v>21106139</v>
      </c>
      <c r="AV429">
        <v>497.9</v>
      </c>
    </row>
    <row r="430" spans="1:48" x14ac:dyDescent="0.35">
      <c r="A430" t="s">
        <v>49</v>
      </c>
      <c r="AN430">
        <v>2016</v>
      </c>
      <c r="AO430">
        <v>2016</v>
      </c>
      <c r="AP430" t="s">
        <v>13</v>
      </c>
      <c r="AQ430" t="s">
        <v>14</v>
      </c>
      <c r="AR430" t="s">
        <v>23</v>
      </c>
      <c r="AS430" t="s">
        <v>24</v>
      </c>
      <c r="AT430">
        <v>222384</v>
      </c>
      <c r="AU430">
        <v>19999038</v>
      </c>
      <c r="AV430">
        <v>1112</v>
      </c>
    </row>
    <row r="431" spans="1:48" x14ac:dyDescent="0.35">
      <c r="A431" t="s">
        <v>34</v>
      </c>
      <c r="AN431">
        <v>2016</v>
      </c>
      <c r="AO431">
        <v>2016</v>
      </c>
      <c r="AP431" t="s">
        <v>13</v>
      </c>
      <c r="AQ431" t="s">
        <v>14</v>
      </c>
      <c r="AR431" t="s">
        <v>25</v>
      </c>
      <c r="AS431" t="s">
        <v>26</v>
      </c>
      <c r="AT431">
        <v>292742</v>
      </c>
      <c r="AU431">
        <v>13391109</v>
      </c>
      <c r="AV431">
        <v>2186.1</v>
      </c>
    </row>
    <row r="432" spans="1:48" x14ac:dyDescent="0.35">
      <c r="A432" t="s">
        <v>50</v>
      </c>
      <c r="AN432">
        <v>2016</v>
      </c>
      <c r="AO432">
        <v>2016</v>
      </c>
      <c r="AP432" t="s">
        <v>13</v>
      </c>
      <c r="AQ432" t="s">
        <v>14</v>
      </c>
      <c r="AR432" t="s">
        <v>27</v>
      </c>
      <c r="AS432" t="s">
        <v>28</v>
      </c>
      <c r="AT432">
        <v>324819</v>
      </c>
      <c r="AU432">
        <v>6176874</v>
      </c>
      <c r="AV432">
        <v>5258.6</v>
      </c>
    </row>
    <row r="433" spans="1:48" x14ac:dyDescent="0.35">
      <c r="A433" t="s">
        <v>51</v>
      </c>
      <c r="AN433">
        <v>2016</v>
      </c>
      <c r="AO433">
        <v>2016</v>
      </c>
      <c r="AP433" t="s">
        <v>13</v>
      </c>
      <c r="AQ433" t="s">
        <v>14</v>
      </c>
      <c r="AR433" t="s">
        <v>29</v>
      </c>
      <c r="AS433" t="s">
        <v>30</v>
      </c>
      <c r="AT433">
        <v>323355</v>
      </c>
      <c r="AU433">
        <v>2224843</v>
      </c>
      <c r="AV433">
        <v>14533.8</v>
      </c>
    </row>
    <row r="434" spans="1:48" x14ac:dyDescent="0.35">
      <c r="A434" t="s">
        <v>34</v>
      </c>
      <c r="AN434">
        <v>2016</v>
      </c>
      <c r="AO434">
        <v>2016</v>
      </c>
      <c r="AP434" t="s">
        <v>13</v>
      </c>
      <c r="AQ434" t="s">
        <v>14</v>
      </c>
      <c r="AR434" t="s">
        <v>31</v>
      </c>
      <c r="AS434" t="s">
        <v>32</v>
      </c>
      <c r="AT434">
        <v>97</v>
      </c>
      <c r="AU434" t="s">
        <v>33</v>
      </c>
      <c r="AV434" t="s">
        <v>33</v>
      </c>
    </row>
    <row r="435" spans="1:48" x14ac:dyDescent="0.35">
      <c r="A435" t="s">
        <v>52</v>
      </c>
      <c r="AN435">
        <v>2017</v>
      </c>
      <c r="AO435">
        <v>2017</v>
      </c>
      <c r="AP435" t="s">
        <v>11</v>
      </c>
      <c r="AQ435" t="s">
        <v>12</v>
      </c>
      <c r="AR435" t="s">
        <v>117</v>
      </c>
      <c r="AS435">
        <v>1</v>
      </c>
      <c r="AT435">
        <v>9867</v>
      </c>
      <c r="AU435">
        <v>1924145</v>
      </c>
      <c r="AV435">
        <v>512.79999999999995</v>
      </c>
    </row>
    <row r="436" spans="1:48" x14ac:dyDescent="0.35">
      <c r="A436" t="s">
        <v>53</v>
      </c>
      <c r="AN436">
        <v>2017</v>
      </c>
      <c r="AO436">
        <v>2017</v>
      </c>
      <c r="AP436" t="s">
        <v>11</v>
      </c>
      <c r="AQ436" t="s">
        <v>12</v>
      </c>
      <c r="AR436" t="s">
        <v>118</v>
      </c>
      <c r="AS436" s="1">
        <v>44200</v>
      </c>
      <c r="AT436">
        <v>1648</v>
      </c>
      <c r="AU436">
        <v>7818747</v>
      </c>
      <c r="AV436">
        <v>21.1</v>
      </c>
    </row>
    <row r="437" spans="1:48" x14ac:dyDescent="0.35">
      <c r="A437" t="s">
        <v>54</v>
      </c>
      <c r="AN437">
        <v>2017</v>
      </c>
      <c r="AO437">
        <v>2017</v>
      </c>
      <c r="AP437" t="s">
        <v>11</v>
      </c>
      <c r="AQ437" t="s">
        <v>12</v>
      </c>
      <c r="AR437" t="s">
        <v>10</v>
      </c>
      <c r="AS437" s="1">
        <v>44330</v>
      </c>
      <c r="AT437">
        <v>2302</v>
      </c>
      <c r="AU437">
        <v>20109479</v>
      </c>
      <c r="AV437">
        <v>11.4</v>
      </c>
    </row>
    <row r="438" spans="1:48" x14ac:dyDescent="0.35">
      <c r="A438" t="s">
        <v>55</v>
      </c>
      <c r="AN438">
        <v>2017</v>
      </c>
      <c r="AO438">
        <v>2017</v>
      </c>
      <c r="AP438" t="s">
        <v>11</v>
      </c>
      <c r="AQ438" t="s">
        <v>12</v>
      </c>
      <c r="AR438" t="s">
        <v>15</v>
      </c>
      <c r="AS438" t="s">
        <v>16</v>
      </c>
      <c r="AT438">
        <v>8522</v>
      </c>
      <c r="AU438">
        <v>21100662</v>
      </c>
      <c r="AV438">
        <v>40.4</v>
      </c>
    </row>
    <row r="439" spans="1:48" x14ac:dyDescent="0.35">
      <c r="A439" t="s">
        <v>56</v>
      </c>
      <c r="AN439">
        <v>2017</v>
      </c>
      <c r="AO439">
        <v>2017</v>
      </c>
      <c r="AP439" t="s">
        <v>11</v>
      </c>
      <c r="AQ439" t="s">
        <v>12</v>
      </c>
      <c r="AR439" t="s">
        <v>17</v>
      </c>
      <c r="AS439" t="s">
        <v>18</v>
      </c>
      <c r="AT439">
        <v>18066</v>
      </c>
      <c r="AU439">
        <v>22351311</v>
      </c>
      <c r="AV439">
        <v>80.8</v>
      </c>
    </row>
    <row r="440" spans="1:48" x14ac:dyDescent="0.35">
      <c r="A440" t="s">
        <v>57</v>
      </c>
      <c r="AN440">
        <v>2017</v>
      </c>
      <c r="AO440">
        <v>2017</v>
      </c>
      <c r="AP440" t="s">
        <v>11</v>
      </c>
      <c r="AQ440" t="s">
        <v>12</v>
      </c>
      <c r="AR440" t="s">
        <v>19</v>
      </c>
      <c r="AS440" t="s">
        <v>20</v>
      </c>
      <c r="AT440">
        <v>29004</v>
      </c>
      <c r="AU440">
        <v>20506270</v>
      </c>
      <c r="AV440">
        <v>141.4</v>
      </c>
    </row>
    <row r="441" spans="1:48" x14ac:dyDescent="0.35">
      <c r="A441" t="s">
        <v>58</v>
      </c>
      <c r="AN441">
        <v>2017</v>
      </c>
      <c r="AO441">
        <v>2017</v>
      </c>
      <c r="AP441" t="s">
        <v>11</v>
      </c>
      <c r="AQ441" t="s">
        <v>12</v>
      </c>
      <c r="AR441" t="s">
        <v>21</v>
      </c>
      <c r="AS441" t="s">
        <v>22</v>
      </c>
      <c r="AT441">
        <v>66338</v>
      </c>
      <c r="AU441">
        <v>21468595</v>
      </c>
      <c r="AV441">
        <v>309</v>
      </c>
    </row>
    <row r="442" spans="1:48" x14ac:dyDescent="0.35">
      <c r="A442" t="s">
        <v>59</v>
      </c>
      <c r="AN442">
        <v>2017</v>
      </c>
      <c r="AO442">
        <v>2017</v>
      </c>
      <c r="AP442" t="s">
        <v>11</v>
      </c>
      <c r="AQ442" t="s">
        <v>12</v>
      </c>
      <c r="AR442" t="s">
        <v>23</v>
      </c>
      <c r="AS442" t="s">
        <v>24</v>
      </c>
      <c r="AT442">
        <v>146671</v>
      </c>
      <c r="AU442">
        <v>21737855</v>
      </c>
      <c r="AV442">
        <v>674.7</v>
      </c>
    </row>
    <row r="443" spans="1:48" x14ac:dyDescent="0.35">
      <c r="A443" t="s">
        <v>60</v>
      </c>
      <c r="AN443">
        <v>2017</v>
      </c>
      <c r="AO443">
        <v>2017</v>
      </c>
      <c r="AP443" t="s">
        <v>11</v>
      </c>
      <c r="AQ443" t="s">
        <v>12</v>
      </c>
      <c r="AR443" t="s">
        <v>25</v>
      </c>
      <c r="AS443" t="s">
        <v>26</v>
      </c>
      <c r="AT443">
        <v>227679</v>
      </c>
      <c r="AU443">
        <v>15806306</v>
      </c>
      <c r="AV443">
        <v>1440.4</v>
      </c>
    </row>
    <row r="444" spans="1:48" x14ac:dyDescent="0.35">
      <c r="A444" t="s">
        <v>61</v>
      </c>
      <c r="AN444">
        <v>2017</v>
      </c>
      <c r="AO444">
        <v>2017</v>
      </c>
      <c r="AP444" t="s">
        <v>11</v>
      </c>
      <c r="AQ444" t="s">
        <v>12</v>
      </c>
      <c r="AR444" t="s">
        <v>27</v>
      </c>
      <c r="AS444" t="s">
        <v>28</v>
      </c>
      <c r="AT444">
        <v>321088</v>
      </c>
      <c r="AU444">
        <v>8298676</v>
      </c>
      <c r="AV444">
        <v>3869.1</v>
      </c>
    </row>
    <row r="445" spans="1:48" x14ac:dyDescent="0.35">
      <c r="A445" t="s">
        <v>62</v>
      </c>
      <c r="AN445">
        <v>2017</v>
      </c>
      <c r="AO445">
        <v>2017</v>
      </c>
      <c r="AP445" t="s">
        <v>11</v>
      </c>
      <c r="AQ445" t="s">
        <v>12</v>
      </c>
      <c r="AR445" t="s">
        <v>29</v>
      </c>
      <c r="AS445" t="s">
        <v>30</v>
      </c>
      <c r="AT445">
        <v>543169</v>
      </c>
      <c r="AU445">
        <v>4189013</v>
      </c>
      <c r="AV445">
        <v>12966.5</v>
      </c>
    </row>
    <row r="446" spans="1:48" x14ac:dyDescent="0.35">
      <c r="A446" t="s">
        <v>63</v>
      </c>
      <c r="AN446">
        <v>2017</v>
      </c>
      <c r="AO446">
        <v>2017</v>
      </c>
      <c r="AP446" t="s">
        <v>11</v>
      </c>
      <c r="AQ446" t="s">
        <v>12</v>
      </c>
      <c r="AR446" t="s">
        <v>31</v>
      </c>
      <c r="AS446" t="s">
        <v>32</v>
      </c>
      <c r="AT446">
        <v>38</v>
      </c>
      <c r="AU446" t="s">
        <v>33</v>
      </c>
      <c r="AV446" t="s">
        <v>33</v>
      </c>
    </row>
    <row r="447" spans="1:48" x14ac:dyDescent="0.35">
      <c r="A447" t="s">
        <v>64</v>
      </c>
      <c r="AN447">
        <v>2017</v>
      </c>
      <c r="AO447">
        <v>2017</v>
      </c>
      <c r="AP447" t="s">
        <v>13</v>
      </c>
      <c r="AQ447" t="s">
        <v>14</v>
      </c>
      <c r="AR447" t="s">
        <v>117</v>
      </c>
      <c r="AS447">
        <v>1</v>
      </c>
      <c r="AT447">
        <v>12468</v>
      </c>
      <c r="AU447">
        <v>2015150</v>
      </c>
      <c r="AV447">
        <v>618.70000000000005</v>
      </c>
    </row>
    <row r="448" spans="1:48" x14ac:dyDescent="0.35">
      <c r="A448" t="s">
        <v>65</v>
      </c>
      <c r="AN448">
        <v>2017</v>
      </c>
      <c r="AO448">
        <v>2017</v>
      </c>
      <c r="AP448" t="s">
        <v>13</v>
      </c>
      <c r="AQ448" t="s">
        <v>14</v>
      </c>
      <c r="AR448" t="s">
        <v>118</v>
      </c>
      <c r="AS448" s="1">
        <v>44200</v>
      </c>
      <c r="AT448">
        <v>2232</v>
      </c>
      <c r="AU448">
        <v>8180818</v>
      </c>
      <c r="AV448">
        <v>27.3</v>
      </c>
    </row>
    <row r="449" spans="1:48" x14ac:dyDescent="0.35">
      <c r="A449" t="s">
        <v>66</v>
      </c>
      <c r="AN449">
        <v>2017</v>
      </c>
      <c r="AO449">
        <v>2017</v>
      </c>
      <c r="AP449" t="s">
        <v>13</v>
      </c>
      <c r="AQ449" t="s">
        <v>14</v>
      </c>
      <c r="AR449" t="s">
        <v>10</v>
      </c>
      <c r="AS449" s="1">
        <v>44330</v>
      </c>
      <c r="AT449">
        <v>3269</v>
      </c>
      <c r="AU449">
        <v>20973213</v>
      </c>
      <c r="AV449">
        <v>15.6</v>
      </c>
    </row>
    <row r="450" spans="1:48" x14ac:dyDescent="0.35">
      <c r="A450" t="s">
        <v>67</v>
      </c>
      <c r="AN450">
        <v>2017</v>
      </c>
      <c r="AO450">
        <v>2017</v>
      </c>
      <c r="AP450" t="s">
        <v>13</v>
      </c>
      <c r="AQ450" t="s">
        <v>14</v>
      </c>
      <c r="AR450" t="s">
        <v>15</v>
      </c>
      <c r="AS450" t="s">
        <v>16</v>
      </c>
      <c r="AT450">
        <v>23503</v>
      </c>
      <c r="AU450">
        <v>22149633</v>
      </c>
      <c r="AV450">
        <v>106.1</v>
      </c>
    </row>
    <row r="451" spans="1:48" x14ac:dyDescent="0.35">
      <c r="A451" t="s">
        <v>68</v>
      </c>
      <c r="AN451">
        <v>2017</v>
      </c>
      <c r="AO451">
        <v>2017</v>
      </c>
      <c r="AP451" t="s">
        <v>13</v>
      </c>
      <c r="AQ451" t="s">
        <v>14</v>
      </c>
      <c r="AR451" t="s">
        <v>17</v>
      </c>
      <c r="AS451" t="s">
        <v>18</v>
      </c>
      <c r="AT451">
        <v>42149</v>
      </c>
      <c r="AU451">
        <v>22991361</v>
      </c>
      <c r="AV451">
        <v>183.3</v>
      </c>
    </row>
    <row r="452" spans="1:48" x14ac:dyDescent="0.35">
      <c r="A452" t="s">
        <v>69</v>
      </c>
      <c r="AN452">
        <v>2017</v>
      </c>
      <c r="AO452">
        <v>2017</v>
      </c>
      <c r="AP452" t="s">
        <v>13</v>
      </c>
      <c r="AQ452" t="s">
        <v>14</v>
      </c>
      <c r="AR452" t="s">
        <v>19</v>
      </c>
      <c r="AS452" t="s">
        <v>20</v>
      </c>
      <c r="AT452">
        <v>50792</v>
      </c>
      <c r="AU452">
        <v>20369100</v>
      </c>
      <c r="AV452">
        <v>249.4</v>
      </c>
    </row>
    <row r="453" spans="1:48" x14ac:dyDescent="0.35">
      <c r="A453" t="s">
        <v>70</v>
      </c>
      <c r="AN453">
        <v>2017</v>
      </c>
      <c r="AO453">
        <v>2017</v>
      </c>
      <c r="AP453" t="s">
        <v>13</v>
      </c>
      <c r="AQ453" t="s">
        <v>14</v>
      </c>
      <c r="AR453" t="s">
        <v>21</v>
      </c>
      <c r="AS453" t="s">
        <v>22</v>
      </c>
      <c r="AT453">
        <v>103804</v>
      </c>
      <c r="AU453">
        <v>20906357</v>
      </c>
      <c r="AV453">
        <v>496.5</v>
      </c>
    </row>
    <row r="454" spans="1:48" x14ac:dyDescent="0.35">
      <c r="A454" t="s">
        <v>71</v>
      </c>
      <c r="AN454">
        <v>2017</v>
      </c>
      <c r="AO454">
        <v>2017</v>
      </c>
      <c r="AP454" t="s">
        <v>13</v>
      </c>
      <c r="AQ454" t="s">
        <v>14</v>
      </c>
      <c r="AR454" t="s">
        <v>23</v>
      </c>
      <c r="AS454" t="s">
        <v>24</v>
      </c>
      <c r="AT454">
        <v>225335</v>
      </c>
      <c r="AU454">
        <v>20257803</v>
      </c>
      <c r="AV454">
        <v>1112.3</v>
      </c>
    </row>
    <row r="455" spans="1:48" x14ac:dyDescent="0.35">
      <c r="A455" t="s">
        <v>72</v>
      </c>
      <c r="AN455">
        <v>2017</v>
      </c>
      <c r="AO455">
        <v>2017</v>
      </c>
      <c r="AP455" t="s">
        <v>13</v>
      </c>
      <c r="AQ455" t="s">
        <v>14</v>
      </c>
      <c r="AR455" t="s">
        <v>25</v>
      </c>
      <c r="AS455" t="s">
        <v>26</v>
      </c>
      <c r="AT455">
        <v>303931</v>
      </c>
      <c r="AU455">
        <v>13877140</v>
      </c>
      <c r="AV455">
        <v>2190.1999999999998</v>
      </c>
    </row>
    <row r="456" spans="1:48" x14ac:dyDescent="0.35">
      <c r="A456" t="s">
        <v>73</v>
      </c>
      <c r="AN456">
        <v>2017</v>
      </c>
      <c r="AO456">
        <v>2017</v>
      </c>
      <c r="AP456" t="s">
        <v>13</v>
      </c>
      <c r="AQ456" t="s">
        <v>14</v>
      </c>
      <c r="AR456" t="s">
        <v>27</v>
      </c>
      <c r="AS456" t="s">
        <v>28</v>
      </c>
      <c r="AT456">
        <v>336671</v>
      </c>
      <c r="AU456">
        <v>6407875</v>
      </c>
      <c r="AV456">
        <v>5254</v>
      </c>
    </row>
    <row r="457" spans="1:48" x14ac:dyDescent="0.35">
      <c r="A457" t="s">
        <v>74</v>
      </c>
      <c r="AN457">
        <v>2017</v>
      </c>
      <c r="AO457">
        <v>2017</v>
      </c>
      <c r="AP457" t="s">
        <v>13</v>
      </c>
      <c r="AQ457" t="s">
        <v>14</v>
      </c>
      <c r="AR457" t="s">
        <v>29</v>
      </c>
      <c r="AS457" t="s">
        <v>30</v>
      </c>
      <c r="AT457">
        <v>334866</v>
      </c>
      <c r="AU457">
        <v>2279669</v>
      </c>
      <c r="AV457">
        <v>14689.2</v>
      </c>
    </row>
    <row r="458" spans="1:48" x14ac:dyDescent="0.35">
      <c r="A458" t="s">
        <v>75</v>
      </c>
      <c r="AN458">
        <v>2017</v>
      </c>
      <c r="AO458">
        <v>2017</v>
      </c>
      <c r="AP458" t="s">
        <v>13</v>
      </c>
      <c r="AQ458" t="s">
        <v>14</v>
      </c>
      <c r="AR458" t="s">
        <v>31</v>
      </c>
      <c r="AS458" t="s">
        <v>32</v>
      </c>
      <c r="AT458">
        <v>91</v>
      </c>
      <c r="AU458" t="s">
        <v>33</v>
      </c>
      <c r="AV458" t="s">
        <v>33</v>
      </c>
    </row>
    <row r="459" spans="1:48" x14ac:dyDescent="0.35">
      <c r="A459" t="s">
        <v>76</v>
      </c>
      <c r="AN459">
        <v>2018</v>
      </c>
      <c r="AO459">
        <v>2018</v>
      </c>
      <c r="AP459" t="s">
        <v>11</v>
      </c>
      <c r="AQ459" t="s">
        <v>12</v>
      </c>
      <c r="AR459" t="s">
        <v>117</v>
      </c>
      <c r="AS459">
        <v>1</v>
      </c>
      <c r="AT459">
        <v>9399</v>
      </c>
      <c r="AU459">
        <v>1879703</v>
      </c>
      <c r="AV459">
        <v>500</v>
      </c>
    </row>
    <row r="460" spans="1:48" x14ac:dyDescent="0.35">
      <c r="A460" t="s">
        <v>77</v>
      </c>
      <c r="AN460">
        <v>2018</v>
      </c>
      <c r="AO460">
        <v>2018</v>
      </c>
      <c r="AP460" t="s">
        <v>11</v>
      </c>
      <c r="AQ460" t="s">
        <v>12</v>
      </c>
      <c r="AR460" t="s">
        <v>118</v>
      </c>
      <c r="AS460" s="1">
        <v>44200</v>
      </c>
      <c r="AT460">
        <v>1587</v>
      </c>
      <c r="AU460">
        <v>7798370</v>
      </c>
      <c r="AV460">
        <v>20.399999999999999</v>
      </c>
    </row>
    <row r="461" spans="1:48" x14ac:dyDescent="0.35">
      <c r="A461" t="s">
        <v>78</v>
      </c>
      <c r="AN461">
        <v>2018</v>
      </c>
      <c r="AO461">
        <v>2018</v>
      </c>
      <c r="AP461" t="s">
        <v>11</v>
      </c>
      <c r="AQ461" t="s">
        <v>12</v>
      </c>
      <c r="AR461" t="s">
        <v>10</v>
      </c>
      <c r="AS461" s="1">
        <v>44330</v>
      </c>
      <c r="AT461">
        <v>2369</v>
      </c>
      <c r="AU461">
        <v>20100339</v>
      </c>
      <c r="AV461">
        <v>11.8</v>
      </c>
    </row>
    <row r="462" spans="1:48" x14ac:dyDescent="0.35">
      <c r="A462" t="s">
        <v>79</v>
      </c>
      <c r="AN462">
        <v>2018</v>
      </c>
      <c r="AO462">
        <v>2018</v>
      </c>
      <c r="AP462" t="s">
        <v>11</v>
      </c>
      <c r="AQ462" t="s">
        <v>12</v>
      </c>
      <c r="AR462" t="s">
        <v>15</v>
      </c>
      <c r="AS462" t="s">
        <v>16</v>
      </c>
      <c r="AT462">
        <v>8146</v>
      </c>
      <c r="AU462">
        <v>20994345</v>
      </c>
      <c r="AV462">
        <v>38.799999999999997</v>
      </c>
    </row>
    <row r="463" spans="1:48" x14ac:dyDescent="0.35">
      <c r="A463" t="s">
        <v>80</v>
      </c>
      <c r="AN463">
        <v>2018</v>
      </c>
      <c r="AO463">
        <v>2018</v>
      </c>
      <c r="AP463" t="s">
        <v>11</v>
      </c>
      <c r="AQ463" t="s">
        <v>12</v>
      </c>
      <c r="AR463" t="s">
        <v>17</v>
      </c>
      <c r="AS463" t="s">
        <v>18</v>
      </c>
      <c r="AT463">
        <v>17980</v>
      </c>
      <c r="AU463">
        <v>22487065</v>
      </c>
      <c r="AV463">
        <v>80</v>
      </c>
    </row>
    <row r="464" spans="1:48" x14ac:dyDescent="0.35">
      <c r="A464" t="s">
        <v>81</v>
      </c>
      <c r="AN464">
        <v>2018</v>
      </c>
      <c r="AO464">
        <v>2018</v>
      </c>
      <c r="AP464" t="s">
        <v>11</v>
      </c>
      <c r="AQ464" t="s">
        <v>12</v>
      </c>
      <c r="AR464" t="s">
        <v>19</v>
      </c>
      <c r="AS464" t="s">
        <v>20</v>
      </c>
      <c r="AT464">
        <v>29004</v>
      </c>
      <c r="AU464">
        <v>20690288</v>
      </c>
      <c r="AV464">
        <v>140.19999999999999</v>
      </c>
    </row>
    <row r="465" spans="1:48" x14ac:dyDescent="0.35">
      <c r="A465" t="s">
        <v>82</v>
      </c>
      <c r="AN465">
        <v>2018</v>
      </c>
      <c r="AO465">
        <v>2018</v>
      </c>
      <c r="AP465" t="s">
        <v>11</v>
      </c>
      <c r="AQ465" t="s">
        <v>12</v>
      </c>
      <c r="AR465" t="s">
        <v>21</v>
      </c>
      <c r="AS465" t="s">
        <v>22</v>
      </c>
      <c r="AT465">
        <v>63807</v>
      </c>
      <c r="AU465">
        <v>21090497</v>
      </c>
      <c r="AV465">
        <v>302.5</v>
      </c>
    </row>
    <row r="466" spans="1:48" x14ac:dyDescent="0.35">
      <c r="A466" t="s">
        <v>83</v>
      </c>
      <c r="AN466">
        <v>2018</v>
      </c>
      <c r="AO466">
        <v>2018</v>
      </c>
      <c r="AP466" t="s">
        <v>11</v>
      </c>
      <c r="AQ466" t="s">
        <v>12</v>
      </c>
      <c r="AR466" t="s">
        <v>23</v>
      </c>
      <c r="AS466" t="s">
        <v>24</v>
      </c>
      <c r="AT466">
        <v>146563</v>
      </c>
      <c r="AU466">
        <v>21873773</v>
      </c>
      <c r="AV466">
        <v>670</v>
      </c>
    </row>
    <row r="467" spans="1:48" x14ac:dyDescent="0.35">
      <c r="A467" t="s">
        <v>84</v>
      </c>
      <c r="AN467">
        <v>2018</v>
      </c>
      <c r="AO467">
        <v>2018</v>
      </c>
      <c r="AP467" t="s">
        <v>11</v>
      </c>
      <c r="AQ467" t="s">
        <v>12</v>
      </c>
      <c r="AR467" t="s">
        <v>25</v>
      </c>
      <c r="AS467" t="s">
        <v>26</v>
      </c>
      <c r="AT467">
        <v>230867</v>
      </c>
      <c r="AU467">
        <v>16246231</v>
      </c>
      <c r="AV467">
        <v>1421</v>
      </c>
    </row>
    <row r="468" spans="1:48" x14ac:dyDescent="0.35">
      <c r="A468" t="s">
        <v>85</v>
      </c>
      <c r="AN468">
        <v>2018</v>
      </c>
      <c r="AO468">
        <v>2018</v>
      </c>
      <c r="AP468" t="s">
        <v>11</v>
      </c>
      <c r="AQ468" t="s">
        <v>12</v>
      </c>
      <c r="AR468" t="s">
        <v>27</v>
      </c>
      <c r="AS468" t="s">
        <v>28</v>
      </c>
      <c r="AT468">
        <v>328017</v>
      </c>
      <c r="AU468">
        <v>8659334</v>
      </c>
      <c r="AV468">
        <v>3788</v>
      </c>
    </row>
    <row r="469" spans="1:48" x14ac:dyDescent="0.35">
      <c r="A469" t="s">
        <v>86</v>
      </c>
      <c r="AN469">
        <v>2018</v>
      </c>
      <c r="AO469">
        <v>2018</v>
      </c>
      <c r="AP469" t="s">
        <v>11</v>
      </c>
      <c r="AQ469" t="s">
        <v>12</v>
      </c>
      <c r="AR469" t="s">
        <v>29</v>
      </c>
      <c r="AS469" t="s">
        <v>30</v>
      </c>
      <c r="AT469">
        <v>542962</v>
      </c>
      <c r="AU469">
        <v>4218810</v>
      </c>
      <c r="AV469">
        <v>12870</v>
      </c>
    </row>
    <row r="470" spans="1:48" x14ac:dyDescent="0.35">
      <c r="A470" t="s">
        <v>87</v>
      </c>
      <c r="AN470">
        <v>2018</v>
      </c>
      <c r="AO470">
        <v>2018</v>
      </c>
      <c r="AP470" t="s">
        <v>11</v>
      </c>
      <c r="AQ470" t="s">
        <v>12</v>
      </c>
      <c r="AR470" t="s">
        <v>31</v>
      </c>
      <c r="AS470" t="s">
        <v>32</v>
      </c>
      <c r="AT470">
        <v>35</v>
      </c>
      <c r="AU470" t="s">
        <v>33</v>
      </c>
      <c r="AV470" t="s">
        <v>33</v>
      </c>
    </row>
    <row r="471" spans="1:48" x14ac:dyDescent="0.35">
      <c r="A471" t="s">
        <v>88</v>
      </c>
      <c r="AN471">
        <v>2018</v>
      </c>
      <c r="AO471">
        <v>2018</v>
      </c>
      <c r="AP471" t="s">
        <v>13</v>
      </c>
      <c r="AQ471" t="s">
        <v>14</v>
      </c>
      <c r="AR471" t="s">
        <v>117</v>
      </c>
      <c r="AS471">
        <v>1</v>
      </c>
      <c r="AT471">
        <v>12068</v>
      </c>
      <c r="AU471">
        <v>1968505</v>
      </c>
      <c r="AV471">
        <v>613.1</v>
      </c>
    </row>
    <row r="472" spans="1:48" x14ac:dyDescent="0.35">
      <c r="A472" t="s">
        <v>89</v>
      </c>
      <c r="AN472">
        <v>2018</v>
      </c>
      <c r="AO472">
        <v>2018</v>
      </c>
      <c r="AP472" t="s">
        <v>13</v>
      </c>
      <c r="AQ472" t="s">
        <v>14</v>
      </c>
      <c r="AR472" t="s">
        <v>118</v>
      </c>
      <c r="AS472" s="1">
        <v>44200</v>
      </c>
      <c r="AT472">
        <v>2243</v>
      </c>
      <c r="AU472">
        <v>8163697</v>
      </c>
      <c r="AV472">
        <v>27.5</v>
      </c>
    </row>
    <row r="473" spans="1:48" x14ac:dyDescent="0.35">
      <c r="AN473">
        <v>2018</v>
      </c>
      <c r="AO473">
        <v>2018</v>
      </c>
      <c r="AP473" t="s">
        <v>13</v>
      </c>
      <c r="AQ473" t="s">
        <v>14</v>
      </c>
      <c r="AR473" t="s">
        <v>10</v>
      </c>
      <c r="AS473" s="1">
        <v>44330</v>
      </c>
      <c r="AT473">
        <v>3081</v>
      </c>
      <c r="AU473">
        <v>20974830</v>
      </c>
      <c r="AV473">
        <v>14.7</v>
      </c>
    </row>
    <row r="474" spans="1:48" x14ac:dyDescent="0.35">
      <c r="AN474">
        <v>2018</v>
      </c>
      <c r="AO474">
        <v>2018</v>
      </c>
      <c r="AP474" t="s">
        <v>13</v>
      </c>
      <c r="AQ474" t="s">
        <v>14</v>
      </c>
      <c r="AR474" t="s">
        <v>15</v>
      </c>
      <c r="AS474" t="s">
        <v>16</v>
      </c>
      <c r="AT474">
        <v>22008</v>
      </c>
      <c r="AU474">
        <v>21976455</v>
      </c>
      <c r="AV474">
        <v>100.1</v>
      </c>
    </row>
    <row r="475" spans="1:48" x14ac:dyDescent="0.35">
      <c r="AN475">
        <v>2018</v>
      </c>
      <c r="AO475">
        <v>2018</v>
      </c>
      <c r="AP475" t="s">
        <v>13</v>
      </c>
      <c r="AQ475" t="s">
        <v>14</v>
      </c>
      <c r="AR475" t="s">
        <v>17</v>
      </c>
      <c r="AS475" t="s">
        <v>18</v>
      </c>
      <c r="AT475">
        <v>40864</v>
      </c>
      <c r="AU475">
        <v>23210709</v>
      </c>
      <c r="AV475">
        <v>176.1</v>
      </c>
    </row>
    <row r="476" spans="1:48" x14ac:dyDescent="0.35">
      <c r="AN476">
        <v>2018</v>
      </c>
      <c r="AO476">
        <v>2018</v>
      </c>
      <c r="AP476" t="s">
        <v>13</v>
      </c>
      <c r="AQ476" t="s">
        <v>14</v>
      </c>
      <c r="AR476" t="s">
        <v>19</v>
      </c>
      <c r="AS476" t="s">
        <v>20</v>
      </c>
      <c r="AT476">
        <v>51376</v>
      </c>
      <c r="AU476">
        <v>20587600</v>
      </c>
      <c r="AV476">
        <v>249.5</v>
      </c>
    </row>
    <row r="477" spans="1:48" x14ac:dyDescent="0.35">
      <c r="AN477">
        <v>2018</v>
      </c>
      <c r="AO477">
        <v>2018</v>
      </c>
      <c r="AP477" t="s">
        <v>13</v>
      </c>
      <c r="AQ477" t="s">
        <v>14</v>
      </c>
      <c r="AR477" t="s">
        <v>21</v>
      </c>
      <c r="AS477" t="s">
        <v>22</v>
      </c>
      <c r="AT477">
        <v>101030</v>
      </c>
      <c r="AU477">
        <v>20541202</v>
      </c>
      <c r="AV477">
        <v>491.8</v>
      </c>
    </row>
    <row r="478" spans="1:48" x14ac:dyDescent="0.35">
      <c r="AN478">
        <v>2018</v>
      </c>
      <c r="AO478">
        <v>2018</v>
      </c>
      <c r="AP478" t="s">
        <v>13</v>
      </c>
      <c r="AQ478" t="s">
        <v>14</v>
      </c>
      <c r="AR478" t="s">
        <v>23</v>
      </c>
      <c r="AS478" t="s">
        <v>24</v>
      </c>
      <c r="AT478">
        <v>228273</v>
      </c>
      <c r="AU478">
        <v>20398863</v>
      </c>
      <c r="AV478">
        <v>1119</v>
      </c>
    </row>
    <row r="479" spans="1:48" x14ac:dyDescent="0.35">
      <c r="AN479">
        <v>2018</v>
      </c>
      <c r="AO479">
        <v>2018</v>
      </c>
      <c r="AP479" t="s">
        <v>13</v>
      </c>
      <c r="AQ479" t="s">
        <v>14</v>
      </c>
      <c r="AR479" t="s">
        <v>25</v>
      </c>
      <c r="AS479" t="s">
        <v>26</v>
      </c>
      <c r="AT479">
        <v>312911</v>
      </c>
      <c r="AU479">
        <v>14246085</v>
      </c>
      <c r="AV479">
        <v>2196.5</v>
      </c>
    </row>
    <row r="480" spans="1:48" x14ac:dyDescent="0.35">
      <c r="AN480">
        <v>2018</v>
      </c>
      <c r="AO480">
        <v>2018</v>
      </c>
      <c r="AP480" t="s">
        <v>13</v>
      </c>
      <c r="AQ480" t="s">
        <v>14</v>
      </c>
      <c r="AR480" t="s">
        <v>27</v>
      </c>
      <c r="AS480" t="s">
        <v>28</v>
      </c>
      <c r="AT480">
        <v>347188</v>
      </c>
      <c r="AU480">
        <v>6735040</v>
      </c>
      <c r="AV480">
        <v>5155</v>
      </c>
    </row>
    <row r="481" spans="40:48" x14ac:dyDescent="0.35">
      <c r="AN481">
        <v>2018</v>
      </c>
      <c r="AO481">
        <v>2018</v>
      </c>
      <c r="AP481" t="s">
        <v>13</v>
      </c>
      <c r="AQ481" t="s">
        <v>14</v>
      </c>
      <c r="AR481" t="s">
        <v>29</v>
      </c>
      <c r="AS481" t="s">
        <v>30</v>
      </c>
      <c r="AT481">
        <v>337318</v>
      </c>
      <c r="AU481">
        <v>2325693</v>
      </c>
      <c r="AV481">
        <v>14504</v>
      </c>
    </row>
    <row r="482" spans="40:48" x14ac:dyDescent="0.35">
      <c r="AN482">
        <v>2018</v>
      </c>
      <c r="AO482">
        <v>2018</v>
      </c>
      <c r="AP482" t="s">
        <v>13</v>
      </c>
      <c r="AQ482" t="s">
        <v>14</v>
      </c>
      <c r="AR482" t="s">
        <v>31</v>
      </c>
      <c r="AS482" t="s">
        <v>32</v>
      </c>
      <c r="AT482">
        <v>109</v>
      </c>
      <c r="AU482" t="s">
        <v>33</v>
      </c>
      <c r="AV482" t="s">
        <v>33</v>
      </c>
    </row>
    <row r="483" spans="40:48" x14ac:dyDescent="0.35">
      <c r="AN483">
        <v>2019</v>
      </c>
      <c r="AO483">
        <v>2019</v>
      </c>
      <c r="AP483" t="s">
        <v>11</v>
      </c>
      <c r="AQ483" t="s">
        <v>12</v>
      </c>
      <c r="AR483" t="s">
        <v>117</v>
      </c>
      <c r="AS483">
        <v>1</v>
      </c>
      <c r="AT483">
        <v>9247</v>
      </c>
      <c r="AU483">
        <v>1847935</v>
      </c>
      <c r="AV483">
        <v>500.4</v>
      </c>
    </row>
    <row r="484" spans="40:48" x14ac:dyDescent="0.35">
      <c r="AN484">
        <v>2019</v>
      </c>
      <c r="AO484">
        <v>2019</v>
      </c>
      <c r="AP484" t="s">
        <v>11</v>
      </c>
      <c r="AQ484" t="s">
        <v>12</v>
      </c>
      <c r="AR484" t="s">
        <v>118</v>
      </c>
      <c r="AS484" s="1">
        <v>44200</v>
      </c>
      <c r="AT484">
        <v>1635</v>
      </c>
      <c r="AU484">
        <v>7719541</v>
      </c>
      <c r="AV484">
        <v>21.2</v>
      </c>
    </row>
    <row r="485" spans="40:48" x14ac:dyDescent="0.35">
      <c r="AN485">
        <v>2019</v>
      </c>
      <c r="AO485">
        <v>2019</v>
      </c>
      <c r="AP485" t="s">
        <v>11</v>
      </c>
      <c r="AQ485" t="s">
        <v>12</v>
      </c>
      <c r="AR485" t="s">
        <v>10</v>
      </c>
      <c r="AS485" s="1">
        <v>44330</v>
      </c>
      <c r="AT485">
        <v>2311</v>
      </c>
      <c r="AU485">
        <v>20053140</v>
      </c>
      <c r="AV485">
        <v>11.5</v>
      </c>
    </row>
    <row r="486" spans="40:48" x14ac:dyDescent="0.35">
      <c r="AN486">
        <v>2019</v>
      </c>
      <c r="AO486">
        <v>2019</v>
      </c>
      <c r="AP486" t="s">
        <v>11</v>
      </c>
      <c r="AQ486" t="s">
        <v>12</v>
      </c>
      <c r="AR486" t="s">
        <v>15</v>
      </c>
      <c r="AS486" t="s">
        <v>16</v>
      </c>
      <c r="AT486">
        <v>8023</v>
      </c>
      <c r="AU486">
        <v>20877151</v>
      </c>
      <c r="AV486">
        <v>38.4</v>
      </c>
    </row>
    <row r="487" spans="40:48" x14ac:dyDescent="0.35">
      <c r="AN487">
        <v>2019</v>
      </c>
      <c r="AO487">
        <v>2019</v>
      </c>
      <c r="AP487" t="s">
        <v>11</v>
      </c>
      <c r="AQ487" t="s">
        <v>12</v>
      </c>
      <c r="AR487" t="s">
        <v>17</v>
      </c>
      <c r="AS487" t="s">
        <v>18</v>
      </c>
      <c r="AT487">
        <v>17827</v>
      </c>
      <c r="AU487">
        <v>22581141</v>
      </c>
      <c r="AV487">
        <v>78.900000000000006</v>
      </c>
    </row>
    <row r="488" spans="40:48" x14ac:dyDescent="0.35">
      <c r="AN488">
        <v>2019</v>
      </c>
      <c r="AO488">
        <v>2019</v>
      </c>
      <c r="AP488" t="s">
        <v>11</v>
      </c>
      <c r="AQ488" t="s">
        <v>12</v>
      </c>
      <c r="AR488" t="s">
        <v>19</v>
      </c>
      <c r="AS488" t="s">
        <v>20</v>
      </c>
      <c r="AT488">
        <v>29550</v>
      </c>
      <c r="AU488">
        <v>20867064</v>
      </c>
      <c r="AV488">
        <v>141.6</v>
      </c>
    </row>
    <row r="489" spans="40:48" x14ac:dyDescent="0.35">
      <c r="AN489">
        <v>2019</v>
      </c>
      <c r="AO489">
        <v>2019</v>
      </c>
      <c r="AP489" t="s">
        <v>11</v>
      </c>
      <c r="AQ489" t="s">
        <v>12</v>
      </c>
      <c r="AR489" t="s">
        <v>21</v>
      </c>
      <c r="AS489" t="s">
        <v>22</v>
      </c>
      <c r="AT489">
        <v>61546</v>
      </c>
      <c r="AU489">
        <v>20702936</v>
      </c>
      <c r="AV489">
        <v>297.3</v>
      </c>
    </row>
    <row r="490" spans="40:48" x14ac:dyDescent="0.35">
      <c r="AN490">
        <v>2019</v>
      </c>
      <c r="AO490">
        <v>2019</v>
      </c>
      <c r="AP490" t="s">
        <v>11</v>
      </c>
      <c r="AQ490" t="s">
        <v>12</v>
      </c>
      <c r="AR490" t="s">
        <v>23</v>
      </c>
      <c r="AS490" t="s">
        <v>24</v>
      </c>
      <c r="AT490">
        <v>147012</v>
      </c>
      <c r="AU490">
        <v>21949318</v>
      </c>
      <c r="AV490">
        <v>669.8</v>
      </c>
    </row>
    <row r="491" spans="40:48" x14ac:dyDescent="0.35">
      <c r="AN491">
        <v>2019</v>
      </c>
      <c r="AO491">
        <v>2019</v>
      </c>
      <c r="AP491" t="s">
        <v>11</v>
      </c>
      <c r="AQ491" t="s">
        <v>12</v>
      </c>
      <c r="AR491" t="s">
        <v>25</v>
      </c>
      <c r="AS491" t="s">
        <v>26</v>
      </c>
      <c r="AT491">
        <v>235312</v>
      </c>
      <c r="AU491">
        <v>16783854</v>
      </c>
      <c r="AV491">
        <v>1402</v>
      </c>
    </row>
    <row r="492" spans="40:48" x14ac:dyDescent="0.35">
      <c r="AN492">
        <v>2019</v>
      </c>
      <c r="AO492">
        <v>2019</v>
      </c>
      <c r="AP492" t="s">
        <v>11</v>
      </c>
      <c r="AQ492" t="s">
        <v>12</v>
      </c>
      <c r="AR492" t="s">
        <v>27</v>
      </c>
      <c r="AS492" t="s">
        <v>28</v>
      </c>
      <c r="AT492">
        <v>332927</v>
      </c>
      <c r="AU492">
        <v>8971649</v>
      </c>
      <c r="AV492">
        <v>3710.9</v>
      </c>
    </row>
    <row r="493" spans="40:48" x14ac:dyDescent="0.35">
      <c r="AN493">
        <v>2019</v>
      </c>
      <c r="AO493">
        <v>2019</v>
      </c>
      <c r="AP493" t="s">
        <v>11</v>
      </c>
      <c r="AQ493" t="s">
        <v>12</v>
      </c>
      <c r="AR493" t="s">
        <v>29</v>
      </c>
      <c r="AS493" t="s">
        <v>30</v>
      </c>
      <c r="AT493">
        <v>535581</v>
      </c>
      <c r="AU493">
        <v>4228470</v>
      </c>
      <c r="AV493">
        <v>12666.1</v>
      </c>
    </row>
    <row r="494" spans="40:48" x14ac:dyDescent="0.35">
      <c r="AN494">
        <v>2019</v>
      </c>
      <c r="AO494">
        <v>2019</v>
      </c>
      <c r="AP494" t="s">
        <v>11</v>
      </c>
      <c r="AQ494" t="s">
        <v>12</v>
      </c>
      <c r="AR494" t="s">
        <v>31</v>
      </c>
      <c r="AS494" t="s">
        <v>32</v>
      </c>
      <c r="AT494">
        <v>44</v>
      </c>
      <c r="AU494" t="s">
        <v>33</v>
      </c>
      <c r="AV494" t="s">
        <v>33</v>
      </c>
    </row>
    <row r="495" spans="40:48" x14ac:dyDescent="0.35">
      <c r="AN495">
        <v>2019</v>
      </c>
      <c r="AO495">
        <v>2019</v>
      </c>
      <c r="AP495" t="s">
        <v>13</v>
      </c>
      <c r="AQ495" t="s">
        <v>14</v>
      </c>
      <c r="AR495" t="s">
        <v>117</v>
      </c>
      <c r="AS495">
        <v>1</v>
      </c>
      <c r="AT495">
        <v>11674</v>
      </c>
      <c r="AU495">
        <v>1935117</v>
      </c>
      <c r="AV495">
        <v>603.29999999999995</v>
      </c>
    </row>
    <row r="496" spans="40:48" x14ac:dyDescent="0.35">
      <c r="AN496">
        <v>2019</v>
      </c>
      <c r="AO496">
        <v>2019</v>
      </c>
      <c r="AP496" t="s">
        <v>13</v>
      </c>
      <c r="AQ496" t="s">
        <v>14</v>
      </c>
      <c r="AR496" t="s">
        <v>118</v>
      </c>
      <c r="AS496" s="1">
        <v>44200</v>
      </c>
      <c r="AT496">
        <v>2041</v>
      </c>
      <c r="AU496">
        <v>8074090</v>
      </c>
      <c r="AV496">
        <v>25.3</v>
      </c>
    </row>
    <row r="497" spans="39:48" x14ac:dyDescent="0.35">
      <c r="AN497">
        <v>2019</v>
      </c>
      <c r="AO497">
        <v>2019</v>
      </c>
      <c r="AP497" t="s">
        <v>13</v>
      </c>
      <c r="AQ497" t="s">
        <v>14</v>
      </c>
      <c r="AR497" t="s">
        <v>10</v>
      </c>
      <c r="AS497" s="1">
        <v>44330</v>
      </c>
      <c r="AT497">
        <v>3186</v>
      </c>
      <c r="AU497">
        <v>20941023</v>
      </c>
      <c r="AV497">
        <v>15.2</v>
      </c>
    </row>
    <row r="498" spans="39:48" x14ac:dyDescent="0.35">
      <c r="AN498">
        <v>2019</v>
      </c>
      <c r="AO498">
        <v>2019</v>
      </c>
      <c r="AP498" t="s">
        <v>13</v>
      </c>
      <c r="AQ498" t="s">
        <v>14</v>
      </c>
      <c r="AR498" t="s">
        <v>15</v>
      </c>
      <c r="AS498" t="s">
        <v>16</v>
      </c>
      <c r="AT498">
        <v>21748</v>
      </c>
      <c r="AU498">
        <v>21810359</v>
      </c>
      <c r="AV498">
        <v>99.7</v>
      </c>
    </row>
    <row r="499" spans="39:48" x14ac:dyDescent="0.35">
      <c r="AN499">
        <v>2019</v>
      </c>
      <c r="AO499">
        <v>2019</v>
      </c>
      <c r="AP499" t="s">
        <v>13</v>
      </c>
      <c r="AQ499" t="s">
        <v>14</v>
      </c>
      <c r="AR499" t="s">
        <v>17</v>
      </c>
      <c r="AS499" t="s">
        <v>18</v>
      </c>
      <c r="AT499">
        <v>41351</v>
      </c>
      <c r="AU499">
        <v>23359180</v>
      </c>
      <c r="AV499">
        <v>177</v>
      </c>
    </row>
    <row r="500" spans="39:48" x14ac:dyDescent="0.35">
      <c r="AN500">
        <v>2019</v>
      </c>
      <c r="AO500">
        <v>2019</v>
      </c>
      <c r="AP500" t="s">
        <v>13</v>
      </c>
      <c r="AQ500" t="s">
        <v>14</v>
      </c>
      <c r="AR500" t="s">
        <v>19</v>
      </c>
      <c r="AS500" t="s">
        <v>20</v>
      </c>
      <c r="AT500">
        <v>53436</v>
      </c>
      <c r="AU500">
        <v>20792080</v>
      </c>
      <c r="AV500">
        <v>257</v>
      </c>
    </row>
    <row r="501" spans="39:48" x14ac:dyDescent="0.35">
      <c r="AN501">
        <v>2019</v>
      </c>
      <c r="AO501">
        <v>2019</v>
      </c>
      <c r="AP501" t="s">
        <v>13</v>
      </c>
      <c r="AQ501" t="s">
        <v>14</v>
      </c>
      <c r="AR501" t="s">
        <v>21</v>
      </c>
      <c r="AS501" t="s">
        <v>22</v>
      </c>
      <c r="AT501">
        <v>98847</v>
      </c>
      <c r="AU501">
        <v>20171966</v>
      </c>
      <c r="AV501">
        <v>490</v>
      </c>
    </row>
    <row r="502" spans="39:48" x14ac:dyDescent="0.35">
      <c r="AN502">
        <v>2019</v>
      </c>
      <c r="AO502">
        <v>2019</v>
      </c>
      <c r="AP502" t="s">
        <v>13</v>
      </c>
      <c r="AQ502" t="s">
        <v>14</v>
      </c>
      <c r="AR502" t="s">
        <v>23</v>
      </c>
      <c r="AS502" t="s">
        <v>24</v>
      </c>
      <c r="AT502">
        <v>227925</v>
      </c>
      <c r="AU502">
        <v>20499219</v>
      </c>
      <c r="AV502">
        <v>1111.9000000000001</v>
      </c>
    </row>
    <row r="503" spans="39:48" x14ac:dyDescent="0.35">
      <c r="AN503">
        <v>2019</v>
      </c>
      <c r="AO503">
        <v>2019</v>
      </c>
      <c r="AP503" t="s">
        <v>13</v>
      </c>
      <c r="AQ503" t="s">
        <v>14</v>
      </c>
      <c r="AR503" t="s">
        <v>25</v>
      </c>
      <c r="AS503" t="s">
        <v>26</v>
      </c>
      <c r="AT503">
        <v>320247</v>
      </c>
      <c r="AU503">
        <v>14699579</v>
      </c>
      <c r="AV503">
        <v>2178.6</v>
      </c>
    </row>
    <row r="504" spans="39:48" x14ac:dyDescent="0.35">
      <c r="AN504">
        <v>2019</v>
      </c>
      <c r="AO504">
        <v>2019</v>
      </c>
      <c r="AP504" t="s">
        <v>13</v>
      </c>
      <c r="AQ504" t="s">
        <v>14</v>
      </c>
      <c r="AR504" t="s">
        <v>27</v>
      </c>
      <c r="AS504" t="s">
        <v>28</v>
      </c>
      <c r="AT504">
        <v>355100</v>
      </c>
      <c r="AU504">
        <v>6998223</v>
      </c>
      <c r="AV504">
        <v>5074.1000000000004</v>
      </c>
    </row>
    <row r="505" spans="39:48" x14ac:dyDescent="0.35">
      <c r="AN505">
        <v>2019</v>
      </c>
      <c r="AO505">
        <v>2019</v>
      </c>
      <c r="AP505" t="s">
        <v>13</v>
      </c>
      <c r="AQ505" t="s">
        <v>14</v>
      </c>
      <c r="AR505" t="s">
        <v>29</v>
      </c>
      <c r="AS505" t="s">
        <v>30</v>
      </c>
      <c r="AT505">
        <v>338165</v>
      </c>
      <c r="AU505">
        <v>2376488</v>
      </c>
      <c r="AV505">
        <v>14229.6</v>
      </c>
    </row>
    <row r="506" spans="39:48" x14ac:dyDescent="0.35">
      <c r="AN506">
        <v>2019</v>
      </c>
      <c r="AO506">
        <v>2019</v>
      </c>
      <c r="AP506" t="s">
        <v>13</v>
      </c>
      <c r="AQ506" t="s">
        <v>14</v>
      </c>
      <c r="AR506" t="s">
        <v>31</v>
      </c>
      <c r="AS506" t="s">
        <v>32</v>
      </c>
      <c r="AT506">
        <v>103</v>
      </c>
      <c r="AU506" t="s">
        <v>33</v>
      </c>
      <c r="AV506" t="s">
        <v>33</v>
      </c>
    </row>
    <row r="507" spans="39:48" x14ac:dyDescent="0.35">
      <c r="AM507" t="s">
        <v>34</v>
      </c>
    </row>
    <row r="508" spans="39:48" x14ac:dyDescent="0.35">
      <c r="AM508" t="s">
        <v>35</v>
      </c>
    </row>
    <row r="509" spans="39:48" x14ac:dyDescent="0.35">
      <c r="AM509" t="s">
        <v>36</v>
      </c>
    </row>
    <row r="510" spans="39:48" x14ac:dyDescent="0.35">
      <c r="AM510" t="s">
        <v>119</v>
      </c>
    </row>
    <row r="511" spans="39:48" x14ac:dyDescent="0.35">
      <c r="AM511" t="s">
        <v>39</v>
      </c>
    </row>
    <row r="512" spans="39:48" x14ac:dyDescent="0.35">
      <c r="AM512" t="s">
        <v>40</v>
      </c>
    </row>
    <row r="513" spans="39:39" x14ac:dyDescent="0.35">
      <c r="AM513" t="s">
        <v>41</v>
      </c>
    </row>
    <row r="514" spans="39:39" x14ac:dyDescent="0.35">
      <c r="AM514" t="s">
        <v>42</v>
      </c>
    </row>
    <row r="515" spans="39:39" x14ac:dyDescent="0.35">
      <c r="AM515" t="s">
        <v>43</v>
      </c>
    </row>
    <row r="516" spans="39:39" x14ac:dyDescent="0.35">
      <c r="AM516" t="s">
        <v>34</v>
      </c>
    </row>
    <row r="517" spans="39:39" x14ac:dyDescent="0.35">
      <c r="AM517" t="s">
        <v>44</v>
      </c>
    </row>
    <row r="518" spans="39:39" x14ac:dyDescent="0.35">
      <c r="AM518" t="s">
        <v>34</v>
      </c>
    </row>
    <row r="519" spans="39:39" x14ac:dyDescent="0.35">
      <c r="AM519" t="s">
        <v>120</v>
      </c>
    </row>
    <row r="520" spans="39:39" x14ac:dyDescent="0.35">
      <c r="AM520" t="s">
        <v>34</v>
      </c>
    </row>
    <row r="521" spans="39:39" x14ac:dyDescent="0.35">
      <c r="AM521" t="s">
        <v>46</v>
      </c>
    </row>
    <row r="522" spans="39:39" x14ac:dyDescent="0.35">
      <c r="AM522" t="s">
        <v>47</v>
      </c>
    </row>
    <row r="523" spans="39:39" x14ac:dyDescent="0.35">
      <c r="AM523" t="s">
        <v>48</v>
      </c>
    </row>
    <row r="524" spans="39:39" x14ac:dyDescent="0.35">
      <c r="AM524" t="s">
        <v>121</v>
      </c>
    </row>
    <row r="525" spans="39:39" x14ac:dyDescent="0.35">
      <c r="AM525" t="s">
        <v>34</v>
      </c>
    </row>
    <row r="526" spans="39:39" x14ac:dyDescent="0.35">
      <c r="AM526" t="s">
        <v>52</v>
      </c>
    </row>
    <row r="527" spans="39:39" x14ac:dyDescent="0.35">
      <c r="AM527" t="s">
        <v>53</v>
      </c>
    </row>
    <row r="528" spans="39:39" x14ac:dyDescent="0.35">
      <c r="AM528" t="s">
        <v>54</v>
      </c>
    </row>
    <row r="529" spans="39:39" x14ac:dyDescent="0.35">
      <c r="AM529" t="s">
        <v>122</v>
      </c>
    </row>
    <row r="530" spans="39:39" x14ac:dyDescent="0.35">
      <c r="AM530" t="s">
        <v>68</v>
      </c>
    </row>
    <row r="531" spans="39:39" x14ac:dyDescent="0.35">
      <c r="AM531" t="s">
        <v>69</v>
      </c>
    </row>
    <row r="532" spans="39:39" x14ac:dyDescent="0.35">
      <c r="AM532" t="s">
        <v>123</v>
      </c>
    </row>
    <row r="533" spans="39:39" x14ac:dyDescent="0.35">
      <c r="AM533" t="s">
        <v>71</v>
      </c>
    </row>
    <row r="534" spans="39:39" x14ac:dyDescent="0.35">
      <c r="AM534" t="s">
        <v>72</v>
      </c>
    </row>
    <row r="535" spans="39:39" x14ac:dyDescent="0.35">
      <c r="AM535" t="s">
        <v>73</v>
      </c>
    </row>
    <row r="536" spans="39:39" x14ac:dyDescent="0.35">
      <c r="AM536" t="s">
        <v>74</v>
      </c>
    </row>
    <row r="537" spans="39:39" x14ac:dyDescent="0.35">
      <c r="AM537" t="s">
        <v>75</v>
      </c>
    </row>
    <row r="538" spans="39:39" x14ac:dyDescent="0.35">
      <c r="AM538" t="s">
        <v>76</v>
      </c>
    </row>
    <row r="539" spans="39:39" x14ac:dyDescent="0.35">
      <c r="AM539" t="s">
        <v>77</v>
      </c>
    </row>
    <row r="540" spans="39:39" x14ac:dyDescent="0.35">
      <c r="AM540" t="s">
        <v>78</v>
      </c>
    </row>
    <row r="541" spans="39:39" x14ac:dyDescent="0.35">
      <c r="AM541" t="s">
        <v>79</v>
      </c>
    </row>
    <row r="542" spans="39:39" x14ac:dyDescent="0.35">
      <c r="AM542" t="s">
        <v>80</v>
      </c>
    </row>
    <row r="543" spans="39:39" x14ac:dyDescent="0.35">
      <c r="AM543" t="s">
        <v>81</v>
      </c>
    </row>
    <row r="544" spans="39:39" x14ac:dyDescent="0.35">
      <c r="AM544" t="s">
        <v>82</v>
      </c>
    </row>
    <row r="545" spans="39:39" x14ac:dyDescent="0.35">
      <c r="AM545" t="s">
        <v>83</v>
      </c>
    </row>
    <row r="546" spans="39:39" x14ac:dyDescent="0.35">
      <c r="AM546" t="s">
        <v>84</v>
      </c>
    </row>
    <row r="547" spans="39:39" x14ac:dyDescent="0.35">
      <c r="AM547" t="s">
        <v>85</v>
      </c>
    </row>
    <row r="548" spans="39:39" x14ac:dyDescent="0.35">
      <c r="AM548" t="s">
        <v>86</v>
      </c>
    </row>
    <row r="549" spans="39:39" x14ac:dyDescent="0.35">
      <c r="AM549" t="s">
        <v>87</v>
      </c>
    </row>
    <row r="550" spans="39:39" x14ac:dyDescent="0.35">
      <c r="AM550" t="s">
        <v>124</v>
      </c>
    </row>
    <row r="551" spans="39:39" x14ac:dyDescent="0.35">
      <c r="AM551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C7FA-8AE3-4EBA-BC24-14F749D5C4C2}">
  <sheetPr codeName="Sheet2">
    <tabColor theme="7" tint="0.39997558519241921"/>
  </sheetPr>
  <dimension ref="A1:J58"/>
  <sheetViews>
    <sheetView workbookViewId="0">
      <selection activeCell="B18" sqref="B18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105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10583</v>
      </c>
      <c r="G2">
        <v>166038755</v>
      </c>
      <c r="H2">
        <v>6.4</v>
      </c>
      <c r="I2">
        <v>6.2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37761</v>
      </c>
      <c r="G3">
        <v>161128679</v>
      </c>
      <c r="H3">
        <v>23.4</v>
      </c>
      <c r="I3">
        <v>22.8</v>
      </c>
      <c r="J3" s="3" t="str">
        <f t="shared" ref="J3:J17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48344</v>
      </c>
      <c r="G4">
        <v>327167434</v>
      </c>
      <c r="H4">
        <v>14.8</v>
      </c>
      <c r="I4">
        <v>14.2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10255</v>
      </c>
      <c r="G5">
        <v>166582199</v>
      </c>
      <c r="H5">
        <v>6.2</v>
      </c>
      <c r="I5">
        <v>6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37256</v>
      </c>
      <c r="G6">
        <v>161657324</v>
      </c>
      <c r="H6">
        <v>23</v>
      </c>
      <c r="I6">
        <v>22.4</v>
      </c>
      <c r="J6" s="3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47511</v>
      </c>
      <c r="G7">
        <v>328239523</v>
      </c>
      <c r="H7">
        <v>14.5</v>
      </c>
      <c r="I7">
        <v>13.9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9428</v>
      </c>
      <c r="G8">
        <v>167227921</v>
      </c>
      <c r="H8">
        <v>5.6</v>
      </c>
      <c r="I8">
        <v>5.5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36551</v>
      </c>
      <c r="G9">
        <v>162256202</v>
      </c>
      <c r="H9">
        <v>22.5</v>
      </c>
      <c r="I9">
        <v>22</v>
      </c>
      <c r="J9" s="3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45979</v>
      </c>
      <c r="G10">
        <v>329484123</v>
      </c>
      <c r="H10">
        <v>14</v>
      </c>
      <c r="I10">
        <v>13.5</v>
      </c>
      <c r="J10" s="3" t="str">
        <f t="shared" si="0"/>
        <v>2020</v>
      </c>
    </row>
    <row r="11" spans="1:10" x14ac:dyDescent="0.35">
      <c r="B11" t="s">
        <v>170</v>
      </c>
      <c r="C11">
        <v>2021</v>
      </c>
      <c r="D11" t="s">
        <v>11</v>
      </c>
      <c r="E11" t="s">
        <v>12</v>
      </c>
      <c r="F11">
        <v>9825</v>
      </c>
      <c r="G11">
        <v>167227921</v>
      </c>
      <c r="H11">
        <v>5.9</v>
      </c>
      <c r="I11">
        <v>5.8</v>
      </c>
      <c r="J11" s="3" t="str">
        <f t="shared" si="0"/>
        <v>2021Female</v>
      </c>
    </row>
    <row r="12" spans="1:10" x14ac:dyDescent="0.35">
      <c r="B12" t="s">
        <v>170</v>
      </c>
      <c r="C12">
        <v>2021</v>
      </c>
      <c r="D12" t="s">
        <v>13</v>
      </c>
      <c r="E12" t="s">
        <v>14</v>
      </c>
      <c r="F12">
        <v>38358</v>
      </c>
      <c r="G12">
        <v>162256202</v>
      </c>
      <c r="H12">
        <v>23.6</v>
      </c>
      <c r="I12">
        <v>23</v>
      </c>
      <c r="J12" s="3" t="str">
        <f t="shared" si="0"/>
        <v>2021Male</v>
      </c>
    </row>
    <row r="13" spans="1:10" x14ac:dyDescent="0.35">
      <c r="A13" t="s">
        <v>168</v>
      </c>
      <c r="B13" t="s">
        <v>170</v>
      </c>
      <c r="C13">
        <v>2021</v>
      </c>
      <c r="F13">
        <v>48183</v>
      </c>
      <c r="G13">
        <v>329484123</v>
      </c>
      <c r="H13">
        <v>14.6</v>
      </c>
      <c r="I13">
        <v>14.2</v>
      </c>
      <c r="J13" s="3" t="str">
        <f t="shared" si="0"/>
        <v>2021</v>
      </c>
    </row>
    <row r="14" spans="1:10" x14ac:dyDescent="0.35">
      <c r="B14" t="s">
        <v>169</v>
      </c>
      <c r="C14">
        <v>2022</v>
      </c>
      <c r="D14" t="s">
        <v>11</v>
      </c>
      <c r="E14" t="s">
        <v>12</v>
      </c>
      <c r="F14">
        <v>3332</v>
      </c>
      <c r="G14">
        <v>167227921</v>
      </c>
      <c r="H14">
        <v>2</v>
      </c>
      <c r="I14">
        <v>2</v>
      </c>
      <c r="J14" s="3" t="str">
        <f t="shared" si="0"/>
        <v>2022Female</v>
      </c>
    </row>
    <row r="15" spans="1:10" x14ac:dyDescent="0.35">
      <c r="B15" t="s">
        <v>169</v>
      </c>
      <c r="C15">
        <v>2022</v>
      </c>
      <c r="D15" t="s">
        <v>13</v>
      </c>
      <c r="E15" t="s">
        <v>14</v>
      </c>
      <c r="F15">
        <v>13483</v>
      </c>
      <c r="G15">
        <v>162256202</v>
      </c>
      <c r="H15">
        <v>8.3000000000000007</v>
      </c>
      <c r="I15">
        <v>8.1</v>
      </c>
      <c r="J15" s="3" t="str">
        <f t="shared" si="0"/>
        <v>2022Male</v>
      </c>
    </row>
    <row r="16" spans="1:10" x14ac:dyDescent="0.35">
      <c r="A16" t="s">
        <v>168</v>
      </c>
      <c r="B16" t="s">
        <v>169</v>
      </c>
      <c r="C16">
        <v>2022</v>
      </c>
      <c r="F16">
        <v>16815</v>
      </c>
      <c r="G16">
        <v>329484123</v>
      </c>
      <c r="H16">
        <v>5.0999999999999996</v>
      </c>
      <c r="I16">
        <v>4.9000000000000004</v>
      </c>
      <c r="J16" s="3" t="str">
        <f t="shared" si="0"/>
        <v>2022</v>
      </c>
    </row>
    <row r="17" spans="1:10" x14ac:dyDescent="0.35">
      <c r="A17" t="s">
        <v>168</v>
      </c>
      <c r="F17">
        <v>206832</v>
      </c>
      <c r="G17">
        <v>1643859326</v>
      </c>
      <c r="H17">
        <v>12.6</v>
      </c>
      <c r="I17">
        <v>12.2</v>
      </c>
      <c r="J17" s="3" t="str">
        <f t="shared" si="0"/>
        <v/>
      </c>
    </row>
    <row r="18" spans="1:10" x14ac:dyDescent="0.35">
      <c r="A18" t="s">
        <v>34</v>
      </c>
    </row>
    <row r="19" spans="1:10" x14ac:dyDescent="0.35">
      <c r="A19" t="s">
        <v>167</v>
      </c>
    </row>
    <row r="20" spans="1:10" x14ac:dyDescent="0.35">
      <c r="A20" t="s">
        <v>36</v>
      </c>
    </row>
    <row r="21" spans="1:10" x14ac:dyDescent="0.35">
      <c r="A21" t="s">
        <v>166</v>
      </c>
    </row>
    <row r="22" spans="1:10" x14ac:dyDescent="0.35">
      <c r="A22" t="s">
        <v>91</v>
      </c>
    </row>
    <row r="23" spans="1:10" x14ac:dyDescent="0.35">
      <c r="A23" t="s">
        <v>165</v>
      </c>
    </row>
    <row r="24" spans="1:10" x14ac:dyDescent="0.35">
      <c r="A24" t="s">
        <v>40</v>
      </c>
    </row>
    <row r="25" spans="1:10" x14ac:dyDescent="0.35">
      <c r="A25" t="s">
        <v>41</v>
      </c>
    </row>
    <row r="26" spans="1:10" x14ac:dyDescent="0.35">
      <c r="A26" t="s">
        <v>92</v>
      </c>
    </row>
    <row r="27" spans="1:10" x14ac:dyDescent="0.35">
      <c r="A27" t="s">
        <v>42</v>
      </c>
    </row>
    <row r="28" spans="1:10" x14ac:dyDescent="0.35">
      <c r="A28" t="s">
        <v>43</v>
      </c>
    </row>
    <row r="29" spans="1:10" x14ac:dyDescent="0.35">
      <c r="A29" t="s">
        <v>34</v>
      </c>
    </row>
    <row r="30" spans="1:10" x14ac:dyDescent="0.35">
      <c r="A30" t="s">
        <v>164</v>
      </c>
    </row>
    <row r="31" spans="1:10" x14ac:dyDescent="0.35">
      <c r="A31" t="s">
        <v>34</v>
      </c>
    </row>
    <row r="32" spans="1:10" x14ac:dyDescent="0.35">
      <c r="A32" t="s">
        <v>163</v>
      </c>
    </row>
    <row r="33" spans="1:1" x14ac:dyDescent="0.35">
      <c r="A33" t="s">
        <v>34</v>
      </c>
    </row>
    <row r="34" spans="1:1" x14ac:dyDescent="0.35">
      <c r="A34" t="s">
        <v>162</v>
      </c>
    </row>
    <row r="35" spans="1:1" x14ac:dyDescent="0.35">
      <c r="A35" t="s">
        <v>161</v>
      </c>
    </row>
    <row r="36" spans="1:1" x14ac:dyDescent="0.35">
      <c r="A36" t="s">
        <v>160</v>
      </c>
    </row>
    <row r="37" spans="1:1" x14ac:dyDescent="0.35">
      <c r="A37" t="s">
        <v>159</v>
      </c>
    </row>
    <row r="38" spans="1:1" x14ac:dyDescent="0.35">
      <c r="A38" t="s">
        <v>158</v>
      </c>
    </row>
    <row r="39" spans="1:1" x14ac:dyDescent="0.35">
      <c r="A39" t="s">
        <v>34</v>
      </c>
    </row>
    <row r="40" spans="1:1" x14ac:dyDescent="0.35">
      <c r="A40" t="s">
        <v>52</v>
      </c>
    </row>
    <row r="41" spans="1:1" x14ac:dyDescent="0.35">
      <c r="A41" t="s">
        <v>157</v>
      </c>
    </row>
    <row r="42" spans="1:1" x14ac:dyDescent="0.35">
      <c r="A42" t="s">
        <v>156</v>
      </c>
    </row>
    <row r="43" spans="1:1" x14ac:dyDescent="0.35">
      <c r="A43" t="s">
        <v>103</v>
      </c>
    </row>
    <row r="44" spans="1:1" x14ac:dyDescent="0.35">
      <c r="A44" t="s">
        <v>155</v>
      </c>
    </row>
    <row r="45" spans="1:1" x14ac:dyDescent="0.35">
      <c r="A45" t="s">
        <v>154</v>
      </c>
    </row>
    <row r="46" spans="1:1" x14ac:dyDescent="0.35">
      <c r="A46" t="s">
        <v>153</v>
      </c>
    </row>
    <row r="47" spans="1:1" x14ac:dyDescent="0.35">
      <c r="A47" t="s">
        <v>152</v>
      </c>
    </row>
    <row r="48" spans="1:1" x14ac:dyDescent="0.35">
      <c r="A48" t="s">
        <v>151</v>
      </c>
    </row>
    <row r="49" spans="1:1" x14ac:dyDescent="0.35">
      <c r="A49" t="s">
        <v>150</v>
      </c>
    </row>
    <row r="50" spans="1:1" x14ac:dyDescent="0.35">
      <c r="A50" t="s">
        <v>149</v>
      </c>
    </row>
    <row r="51" spans="1:1" x14ac:dyDescent="0.35">
      <c r="A51" t="s">
        <v>148</v>
      </c>
    </row>
    <row r="52" spans="1:1" x14ac:dyDescent="0.35">
      <c r="A52" t="s">
        <v>147</v>
      </c>
    </row>
    <row r="53" spans="1:1" x14ac:dyDescent="0.35">
      <c r="A53" t="s">
        <v>146</v>
      </c>
    </row>
    <row r="54" spans="1:1" x14ac:dyDescent="0.35">
      <c r="A54" t="s">
        <v>145</v>
      </c>
    </row>
    <row r="55" spans="1:1" x14ac:dyDescent="0.35">
      <c r="A55" t="s">
        <v>144</v>
      </c>
    </row>
    <row r="56" spans="1:1" x14ac:dyDescent="0.35">
      <c r="A56" t="s">
        <v>143</v>
      </c>
    </row>
    <row r="57" spans="1:1" x14ac:dyDescent="0.35">
      <c r="A57" t="s">
        <v>142</v>
      </c>
    </row>
    <row r="58" spans="1:1" x14ac:dyDescent="0.35">
      <c r="A58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A577-6835-470F-BFAC-9C5B415DE957}">
  <sheetPr codeName="Sheet3">
    <tabColor theme="7" tint="0.39997558519241921"/>
  </sheetPr>
  <dimension ref="A1:J53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105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1380736</v>
      </c>
      <c r="G2">
        <v>166038755</v>
      </c>
      <c r="H2">
        <v>831.6</v>
      </c>
      <c r="I2">
        <v>611.29999999999995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1458469</v>
      </c>
      <c r="G3">
        <v>161128679</v>
      </c>
      <c r="H3">
        <v>905.2</v>
      </c>
      <c r="I3">
        <v>855.5</v>
      </c>
      <c r="J3" s="3" t="str">
        <f t="shared" ref="J3:J17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2839205</v>
      </c>
      <c r="G4">
        <v>327167434</v>
      </c>
      <c r="H4">
        <v>867.8</v>
      </c>
      <c r="I4">
        <v>723.6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1381015</v>
      </c>
      <c r="G5">
        <v>166582199</v>
      </c>
      <c r="H5">
        <v>829</v>
      </c>
      <c r="I5">
        <v>602.70000000000005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1473823</v>
      </c>
      <c r="G6">
        <v>161657324</v>
      </c>
      <c r="H6">
        <v>911.7</v>
      </c>
      <c r="I6">
        <v>846.7</v>
      </c>
      <c r="J6" s="3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2854838</v>
      </c>
      <c r="G7">
        <v>328239523</v>
      </c>
      <c r="H7">
        <v>869.7</v>
      </c>
      <c r="I7">
        <v>715.2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1613845</v>
      </c>
      <c r="G8">
        <v>167227921</v>
      </c>
      <c r="H8">
        <v>965.1</v>
      </c>
      <c r="I8">
        <v>695.1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1769884</v>
      </c>
      <c r="G9">
        <v>162256202</v>
      </c>
      <c r="H9">
        <v>1090.8</v>
      </c>
      <c r="I9">
        <v>998.3</v>
      </c>
      <c r="J9" s="3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3383729</v>
      </c>
      <c r="G10">
        <v>329484123</v>
      </c>
      <c r="H10">
        <v>1027</v>
      </c>
      <c r="I10">
        <v>835.4</v>
      </c>
      <c r="J10" s="3" t="str">
        <f t="shared" si="0"/>
        <v>2020</v>
      </c>
    </row>
    <row r="11" spans="1:10" x14ac:dyDescent="0.35">
      <c r="B11" t="s">
        <v>170</v>
      </c>
      <c r="C11">
        <v>2021</v>
      </c>
      <c r="D11" t="s">
        <v>11</v>
      </c>
      <c r="E11" t="s">
        <v>12</v>
      </c>
      <c r="F11">
        <v>1626123</v>
      </c>
      <c r="G11">
        <v>167227921</v>
      </c>
      <c r="H11">
        <v>972.4</v>
      </c>
      <c r="I11">
        <v>707.7</v>
      </c>
      <c r="J11" s="3" t="str">
        <f t="shared" si="0"/>
        <v>2021Female</v>
      </c>
    </row>
    <row r="12" spans="1:10" x14ac:dyDescent="0.35">
      <c r="B12" t="s">
        <v>170</v>
      </c>
      <c r="C12">
        <v>2021</v>
      </c>
      <c r="D12" t="s">
        <v>13</v>
      </c>
      <c r="E12" t="s">
        <v>14</v>
      </c>
      <c r="F12">
        <v>1838107</v>
      </c>
      <c r="G12">
        <v>162256202</v>
      </c>
      <c r="H12">
        <v>1132.8</v>
      </c>
      <c r="I12">
        <v>1033.5999999999999</v>
      </c>
      <c r="J12" s="3" t="str">
        <f t="shared" si="0"/>
        <v>2021Male</v>
      </c>
    </row>
    <row r="13" spans="1:10" x14ac:dyDescent="0.35">
      <c r="A13" t="s">
        <v>168</v>
      </c>
      <c r="B13" t="s">
        <v>170</v>
      </c>
      <c r="C13">
        <v>2021</v>
      </c>
      <c r="F13">
        <v>3464230</v>
      </c>
      <c r="G13">
        <v>329484123</v>
      </c>
      <c r="H13">
        <v>1051.4000000000001</v>
      </c>
      <c r="I13">
        <v>858.5</v>
      </c>
      <c r="J13" s="3" t="str">
        <f t="shared" si="0"/>
        <v>2021</v>
      </c>
    </row>
    <row r="14" spans="1:10" x14ac:dyDescent="0.35">
      <c r="B14" t="s">
        <v>169</v>
      </c>
      <c r="C14">
        <v>2022</v>
      </c>
      <c r="D14" t="s">
        <v>11</v>
      </c>
      <c r="E14" t="s">
        <v>12</v>
      </c>
      <c r="F14">
        <v>1231041</v>
      </c>
      <c r="G14">
        <v>167227921</v>
      </c>
      <c r="H14">
        <v>736.1</v>
      </c>
      <c r="I14">
        <v>533.1</v>
      </c>
      <c r="J14" s="3" t="str">
        <f t="shared" si="0"/>
        <v>2022Female</v>
      </c>
    </row>
    <row r="15" spans="1:10" x14ac:dyDescent="0.35">
      <c r="B15" t="s">
        <v>169</v>
      </c>
      <c r="C15">
        <v>2022</v>
      </c>
      <c r="D15" t="s">
        <v>13</v>
      </c>
      <c r="E15" t="s">
        <v>14</v>
      </c>
      <c r="F15">
        <v>1356282</v>
      </c>
      <c r="G15">
        <v>162256202</v>
      </c>
      <c r="H15">
        <v>835.9</v>
      </c>
      <c r="I15">
        <v>766</v>
      </c>
      <c r="J15" s="3" t="str">
        <f t="shared" si="0"/>
        <v>2022Male</v>
      </c>
    </row>
    <row r="16" spans="1:10" x14ac:dyDescent="0.35">
      <c r="A16" t="s">
        <v>168</v>
      </c>
      <c r="B16" t="s">
        <v>169</v>
      </c>
      <c r="C16">
        <v>2022</v>
      </c>
      <c r="F16">
        <v>2587323</v>
      </c>
      <c r="G16">
        <v>329484123</v>
      </c>
      <c r="H16">
        <v>785.3</v>
      </c>
      <c r="I16">
        <v>640.5</v>
      </c>
      <c r="J16" s="3" t="str">
        <f t="shared" si="0"/>
        <v>2022</v>
      </c>
    </row>
    <row r="17" spans="1:10" x14ac:dyDescent="0.35">
      <c r="A17" t="s">
        <v>168</v>
      </c>
      <c r="F17">
        <v>15129325</v>
      </c>
      <c r="G17">
        <v>1643859326</v>
      </c>
      <c r="H17">
        <v>920.4</v>
      </c>
      <c r="I17">
        <v>755</v>
      </c>
      <c r="J17" s="3" t="str">
        <f t="shared" si="0"/>
        <v/>
      </c>
    </row>
    <row r="18" spans="1:10" x14ac:dyDescent="0.35">
      <c r="A18" t="s">
        <v>34</v>
      </c>
    </row>
    <row r="19" spans="1:10" x14ac:dyDescent="0.35">
      <c r="A19" t="s">
        <v>167</v>
      </c>
    </row>
    <row r="20" spans="1:10" x14ac:dyDescent="0.35">
      <c r="A20" t="s">
        <v>36</v>
      </c>
    </row>
    <row r="21" spans="1:10" x14ac:dyDescent="0.35">
      <c r="A21" t="s">
        <v>91</v>
      </c>
    </row>
    <row r="22" spans="1:10" x14ac:dyDescent="0.35">
      <c r="A22" t="s">
        <v>165</v>
      </c>
    </row>
    <row r="23" spans="1:10" x14ac:dyDescent="0.35">
      <c r="A23" t="s">
        <v>40</v>
      </c>
    </row>
    <row r="24" spans="1:10" x14ac:dyDescent="0.35">
      <c r="A24" t="s">
        <v>41</v>
      </c>
    </row>
    <row r="25" spans="1:10" x14ac:dyDescent="0.35">
      <c r="A25" t="s">
        <v>92</v>
      </c>
    </row>
    <row r="26" spans="1:10" x14ac:dyDescent="0.35">
      <c r="A26" t="s">
        <v>42</v>
      </c>
    </row>
    <row r="27" spans="1:10" x14ac:dyDescent="0.35">
      <c r="A27" t="s">
        <v>43</v>
      </c>
    </row>
    <row r="28" spans="1:10" x14ac:dyDescent="0.35">
      <c r="A28" t="s">
        <v>34</v>
      </c>
    </row>
    <row r="29" spans="1:10" x14ac:dyDescent="0.35">
      <c r="A29" t="s">
        <v>164</v>
      </c>
    </row>
    <row r="30" spans="1:10" x14ac:dyDescent="0.35">
      <c r="A30" t="s">
        <v>34</v>
      </c>
    </row>
    <row r="31" spans="1:10" x14ac:dyDescent="0.35">
      <c r="A31" t="s">
        <v>173</v>
      </c>
    </row>
    <row r="32" spans="1:10" x14ac:dyDescent="0.35">
      <c r="A32" t="s">
        <v>34</v>
      </c>
    </row>
    <row r="33" spans="1:1" x14ac:dyDescent="0.35">
      <c r="A33" t="s">
        <v>162</v>
      </c>
    </row>
    <row r="34" spans="1:1" x14ac:dyDescent="0.35">
      <c r="A34" t="s">
        <v>161</v>
      </c>
    </row>
    <row r="35" spans="1:1" x14ac:dyDescent="0.35">
      <c r="A35" t="s">
        <v>160</v>
      </c>
    </row>
    <row r="36" spans="1:1" x14ac:dyDescent="0.35">
      <c r="A36" t="s">
        <v>172</v>
      </c>
    </row>
    <row r="37" spans="1:1" x14ac:dyDescent="0.35">
      <c r="A37" t="s">
        <v>158</v>
      </c>
    </row>
    <row r="38" spans="1:1" x14ac:dyDescent="0.35">
      <c r="A38" t="s">
        <v>34</v>
      </c>
    </row>
    <row r="39" spans="1:1" x14ac:dyDescent="0.35">
      <c r="A39" t="s">
        <v>52</v>
      </c>
    </row>
    <row r="40" spans="1:1" x14ac:dyDescent="0.35">
      <c r="A40" t="s">
        <v>157</v>
      </c>
    </row>
    <row r="41" spans="1:1" x14ac:dyDescent="0.35">
      <c r="A41" t="s">
        <v>156</v>
      </c>
    </row>
    <row r="42" spans="1:1" x14ac:dyDescent="0.35">
      <c r="A42" t="s">
        <v>103</v>
      </c>
    </row>
    <row r="43" spans="1:1" x14ac:dyDescent="0.35">
      <c r="A43" t="s">
        <v>155</v>
      </c>
    </row>
    <row r="44" spans="1:1" x14ac:dyDescent="0.35">
      <c r="A44" t="s">
        <v>154</v>
      </c>
    </row>
    <row r="45" spans="1:1" x14ac:dyDescent="0.35">
      <c r="A45" t="s">
        <v>153</v>
      </c>
    </row>
    <row r="46" spans="1:1" x14ac:dyDescent="0.35">
      <c r="A46" t="s">
        <v>152</v>
      </c>
    </row>
    <row r="47" spans="1:1" x14ac:dyDescent="0.35">
      <c r="A47" t="s">
        <v>151</v>
      </c>
    </row>
    <row r="48" spans="1:1" x14ac:dyDescent="0.35">
      <c r="A48" t="s">
        <v>150</v>
      </c>
    </row>
    <row r="49" spans="1:1" x14ac:dyDescent="0.35">
      <c r="A49" t="s">
        <v>149</v>
      </c>
    </row>
    <row r="50" spans="1:1" x14ac:dyDescent="0.35">
      <c r="A50" t="s">
        <v>148</v>
      </c>
    </row>
    <row r="51" spans="1:1" x14ac:dyDescent="0.35">
      <c r="A51" t="s">
        <v>147</v>
      </c>
    </row>
    <row r="52" spans="1:1" x14ac:dyDescent="0.35">
      <c r="A52" t="s">
        <v>146</v>
      </c>
    </row>
    <row r="53" spans="1:1" x14ac:dyDescent="0.35">
      <c r="A53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62A3-509A-45E7-992E-9102FD91FB28}">
  <sheetPr codeName="Sheet4">
    <tabColor theme="7" tint="0.39997558519241921"/>
  </sheetPr>
  <dimension ref="A1:J129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t="s">
        <v>204</v>
      </c>
    </row>
    <row r="2" spans="1:10" x14ac:dyDescent="0.35">
      <c r="B2">
        <v>1999</v>
      </c>
      <c r="C2">
        <v>1999</v>
      </c>
      <c r="D2" t="s">
        <v>11</v>
      </c>
      <c r="E2" t="s">
        <v>12</v>
      </c>
      <c r="F2">
        <v>3044</v>
      </c>
      <c r="G2">
        <v>142237295</v>
      </c>
      <c r="H2">
        <v>2.1</v>
      </c>
      <c r="I2">
        <v>2.1</v>
      </c>
      <c r="J2" t="str">
        <f>C2&amp;D2</f>
        <v>1999Female</v>
      </c>
    </row>
    <row r="3" spans="1:10" x14ac:dyDescent="0.35">
      <c r="B3">
        <v>1999</v>
      </c>
      <c r="C3">
        <v>1999</v>
      </c>
      <c r="D3" t="s">
        <v>13</v>
      </c>
      <c r="E3" t="s">
        <v>14</v>
      </c>
      <c r="F3">
        <v>8111</v>
      </c>
      <c r="G3">
        <v>136802873</v>
      </c>
      <c r="H3">
        <v>5.9</v>
      </c>
      <c r="I3">
        <v>5.9</v>
      </c>
      <c r="J3" t="str">
        <f t="shared" ref="J3:J66" si="0">C3&amp;D3</f>
        <v>1999Male</v>
      </c>
    </row>
    <row r="4" spans="1:10" x14ac:dyDescent="0.35">
      <c r="A4" t="s">
        <v>168</v>
      </c>
      <c r="B4">
        <v>1999</v>
      </c>
      <c r="C4">
        <v>1999</v>
      </c>
      <c r="F4">
        <v>11155</v>
      </c>
      <c r="G4">
        <v>279040168</v>
      </c>
      <c r="H4">
        <v>4</v>
      </c>
      <c r="I4">
        <v>4</v>
      </c>
      <c r="J4" t="str">
        <f t="shared" si="0"/>
        <v>1999</v>
      </c>
    </row>
    <row r="5" spans="1:10" x14ac:dyDescent="0.35">
      <c r="B5">
        <v>2000</v>
      </c>
      <c r="C5">
        <v>2000</v>
      </c>
      <c r="D5" t="s">
        <v>11</v>
      </c>
      <c r="E5" t="s">
        <v>12</v>
      </c>
      <c r="F5">
        <v>3344</v>
      </c>
      <c r="G5">
        <v>143368343</v>
      </c>
      <c r="H5">
        <v>2.2999999999999998</v>
      </c>
      <c r="I5">
        <v>2.2999999999999998</v>
      </c>
      <c r="J5" t="str">
        <f t="shared" si="0"/>
        <v>2000Female</v>
      </c>
    </row>
    <row r="6" spans="1:10" x14ac:dyDescent="0.35">
      <c r="B6">
        <v>2000</v>
      </c>
      <c r="C6">
        <v>2000</v>
      </c>
      <c r="D6" t="s">
        <v>13</v>
      </c>
      <c r="E6" t="s">
        <v>14</v>
      </c>
      <c r="F6">
        <v>8368</v>
      </c>
      <c r="G6">
        <v>138053563</v>
      </c>
      <c r="H6">
        <v>6.1</v>
      </c>
      <c r="I6">
        <v>6</v>
      </c>
      <c r="J6" t="str">
        <f t="shared" si="0"/>
        <v>2000Male</v>
      </c>
    </row>
    <row r="7" spans="1:10" x14ac:dyDescent="0.35">
      <c r="A7" t="s">
        <v>168</v>
      </c>
      <c r="B7">
        <v>2000</v>
      </c>
      <c r="C7">
        <v>2000</v>
      </c>
      <c r="F7">
        <v>11712</v>
      </c>
      <c r="G7">
        <v>281421906</v>
      </c>
      <c r="H7">
        <v>4.2</v>
      </c>
      <c r="I7">
        <v>4.0999999999999996</v>
      </c>
      <c r="J7" t="str">
        <f t="shared" si="0"/>
        <v>2000</v>
      </c>
    </row>
    <row r="8" spans="1:10" x14ac:dyDescent="0.35">
      <c r="B8">
        <v>2001</v>
      </c>
      <c r="C8">
        <v>2001</v>
      </c>
      <c r="D8" t="s">
        <v>11</v>
      </c>
      <c r="E8" t="s">
        <v>12</v>
      </c>
      <c r="F8">
        <v>3904</v>
      </c>
      <c r="G8">
        <v>145077463</v>
      </c>
      <c r="H8">
        <v>2.7</v>
      </c>
      <c r="I8">
        <v>2.7</v>
      </c>
      <c r="J8" t="str">
        <f t="shared" si="0"/>
        <v>2001Female</v>
      </c>
    </row>
    <row r="9" spans="1:10" x14ac:dyDescent="0.35">
      <c r="B9">
        <v>2001</v>
      </c>
      <c r="C9">
        <v>2001</v>
      </c>
      <c r="D9" t="s">
        <v>13</v>
      </c>
      <c r="E9" t="s">
        <v>14</v>
      </c>
      <c r="F9">
        <v>9120</v>
      </c>
      <c r="G9">
        <v>139891492</v>
      </c>
      <c r="H9">
        <v>6.5</v>
      </c>
      <c r="I9">
        <v>6.4</v>
      </c>
      <c r="J9" t="str">
        <f t="shared" si="0"/>
        <v>2001Male</v>
      </c>
    </row>
    <row r="10" spans="1:10" x14ac:dyDescent="0.35">
      <c r="A10" t="s">
        <v>168</v>
      </c>
      <c r="B10">
        <v>2001</v>
      </c>
      <c r="C10">
        <v>2001</v>
      </c>
      <c r="F10">
        <v>13024</v>
      </c>
      <c r="G10">
        <v>284968955</v>
      </c>
      <c r="H10">
        <v>4.5999999999999996</v>
      </c>
      <c r="I10">
        <v>4.5999999999999996</v>
      </c>
      <c r="J10" t="str">
        <f t="shared" si="0"/>
        <v>2001</v>
      </c>
    </row>
    <row r="11" spans="1:10" x14ac:dyDescent="0.35">
      <c r="B11">
        <v>2002</v>
      </c>
      <c r="C11">
        <v>2002</v>
      </c>
      <c r="D11" t="s">
        <v>11</v>
      </c>
      <c r="E11" t="s">
        <v>12</v>
      </c>
      <c r="F11">
        <v>5203</v>
      </c>
      <c r="G11">
        <v>146394634</v>
      </c>
      <c r="H11">
        <v>3.6</v>
      </c>
      <c r="I11">
        <v>3.6</v>
      </c>
      <c r="J11" t="str">
        <f t="shared" si="0"/>
        <v>2002Female</v>
      </c>
    </row>
    <row r="12" spans="1:10" x14ac:dyDescent="0.35">
      <c r="B12">
        <v>2002</v>
      </c>
      <c r="C12">
        <v>2002</v>
      </c>
      <c r="D12" t="s">
        <v>13</v>
      </c>
      <c r="E12" t="s">
        <v>14</v>
      </c>
      <c r="F12">
        <v>11191</v>
      </c>
      <c r="G12">
        <v>141230559</v>
      </c>
      <c r="H12">
        <v>7.9</v>
      </c>
      <c r="I12">
        <v>7.9</v>
      </c>
      <c r="J12" t="str">
        <f t="shared" si="0"/>
        <v>2002Male</v>
      </c>
    </row>
    <row r="13" spans="1:10" x14ac:dyDescent="0.35">
      <c r="A13" t="s">
        <v>168</v>
      </c>
      <c r="B13">
        <v>2002</v>
      </c>
      <c r="C13">
        <v>2002</v>
      </c>
      <c r="F13">
        <v>16394</v>
      </c>
      <c r="G13">
        <v>287625193</v>
      </c>
      <c r="H13">
        <v>5.7</v>
      </c>
      <c r="I13">
        <v>5.7</v>
      </c>
      <c r="J13" t="str">
        <f t="shared" si="0"/>
        <v>2002</v>
      </c>
    </row>
    <row r="14" spans="1:10" x14ac:dyDescent="0.35">
      <c r="B14">
        <v>2003</v>
      </c>
      <c r="C14">
        <v>2003</v>
      </c>
      <c r="D14" t="s">
        <v>11</v>
      </c>
      <c r="E14" t="s">
        <v>12</v>
      </c>
      <c r="F14">
        <v>5997</v>
      </c>
      <c r="G14">
        <v>147679036</v>
      </c>
      <c r="H14">
        <v>4.0999999999999996</v>
      </c>
      <c r="I14">
        <v>4.0999999999999996</v>
      </c>
      <c r="J14" t="str">
        <f t="shared" si="0"/>
        <v>2003Female</v>
      </c>
    </row>
    <row r="15" spans="1:10" x14ac:dyDescent="0.35">
      <c r="B15">
        <v>2003</v>
      </c>
      <c r="C15">
        <v>2003</v>
      </c>
      <c r="D15" t="s">
        <v>13</v>
      </c>
      <c r="E15" t="s">
        <v>14</v>
      </c>
      <c r="F15">
        <v>12297</v>
      </c>
      <c r="G15">
        <v>142428897</v>
      </c>
      <c r="H15">
        <v>8.6</v>
      </c>
      <c r="I15">
        <v>8.6</v>
      </c>
      <c r="J15" t="str">
        <f t="shared" si="0"/>
        <v>2003Male</v>
      </c>
    </row>
    <row r="16" spans="1:10" x14ac:dyDescent="0.35">
      <c r="A16" t="s">
        <v>168</v>
      </c>
      <c r="B16">
        <v>2003</v>
      </c>
      <c r="C16">
        <v>2003</v>
      </c>
      <c r="F16">
        <v>18294</v>
      </c>
      <c r="G16">
        <v>290107933</v>
      </c>
      <c r="H16">
        <v>6.3</v>
      </c>
      <c r="I16">
        <v>6.3</v>
      </c>
      <c r="J16" t="str">
        <f t="shared" si="0"/>
        <v>2003</v>
      </c>
    </row>
    <row r="17" spans="1:10" x14ac:dyDescent="0.35">
      <c r="B17">
        <v>2004</v>
      </c>
      <c r="C17">
        <v>2004</v>
      </c>
      <c r="D17" t="s">
        <v>11</v>
      </c>
      <c r="E17" t="s">
        <v>12</v>
      </c>
      <c r="F17">
        <v>6724</v>
      </c>
      <c r="G17">
        <v>148977286</v>
      </c>
      <c r="H17">
        <v>4.5</v>
      </c>
      <c r="I17">
        <v>4.5</v>
      </c>
      <c r="J17" t="str">
        <f t="shared" si="0"/>
        <v>2004Female</v>
      </c>
    </row>
    <row r="18" spans="1:10" x14ac:dyDescent="0.35">
      <c r="B18">
        <v>2004</v>
      </c>
      <c r="C18">
        <v>2004</v>
      </c>
      <c r="D18" t="s">
        <v>13</v>
      </c>
      <c r="E18" t="s">
        <v>14</v>
      </c>
      <c r="F18">
        <v>13114</v>
      </c>
      <c r="G18">
        <v>143828012</v>
      </c>
      <c r="H18">
        <v>9.1</v>
      </c>
      <c r="I18">
        <v>9.1</v>
      </c>
      <c r="J18" t="str">
        <f t="shared" si="0"/>
        <v>2004Male</v>
      </c>
    </row>
    <row r="19" spans="1:10" x14ac:dyDescent="0.35">
      <c r="A19" t="s">
        <v>168</v>
      </c>
      <c r="B19">
        <v>2004</v>
      </c>
      <c r="C19">
        <v>2004</v>
      </c>
      <c r="F19">
        <v>19838</v>
      </c>
      <c r="G19">
        <v>292805298</v>
      </c>
      <c r="H19">
        <v>6.8</v>
      </c>
      <c r="I19">
        <v>6.8</v>
      </c>
      <c r="J19" t="str">
        <f t="shared" si="0"/>
        <v>2004</v>
      </c>
    </row>
    <row r="20" spans="1:10" x14ac:dyDescent="0.35">
      <c r="B20">
        <v>2005</v>
      </c>
      <c r="C20">
        <v>2005</v>
      </c>
      <c r="D20" t="s">
        <v>11</v>
      </c>
      <c r="E20" t="s">
        <v>12</v>
      </c>
      <c r="F20">
        <v>7436</v>
      </c>
      <c r="G20">
        <v>150319521</v>
      </c>
      <c r="H20">
        <v>4.9000000000000004</v>
      </c>
      <c r="I20">
        <v>5</v>
      </c>
      <c r="J20" t="str">
        <f t="shared" si="0"/>
        <v>2005Female</v>
      </c>
    </row>
    <row r="21" spans="1:10" x14ac:dyDescent="0.35">
      <c r="B21">
        <v>2005</v>
      </c>
      <c r="C21">
        <v>2005</v>
      </c>
      <c r="D21" t="s">
        <v>13</v>
      </c>
      <c r="E21" t="s">
        <v>14</v>
      </c>
      <c r="F21">
        <v>15012</v>
      </c>
      <c r="G21">
        <v>145197078</v>
      </c>
      <c r="H21">
        <v>10.3</v>
      </c>
      <c r="I21">
        <v>10.3</v>
      </c>
      <c r="J21" t="str">
        <f t="shared" si="0"/>
        <v>2005Male</v>
      </c>
    </row>
    <row r="22" spans="1:10" x14ac:dyDescent="0.35">
      <c r="A22" t="s">
        <v>168</v>
      </c>
      <c r="B22">
        <v>2005</v>
      </c>
      <c r="C22">
        <v>2005</v>
      </c>
      <c r="F22">
        <v>22448</v>
      </c>
      <c r="G22">
        <v>295516599</v>
      </c>
      <c r="H22">
        <v>7.6</v>
      </c>
      <c r="I22">
        <v>7.6</v>
      </c>
      <c r="J22" t="str">
        <f t="shared" si="0"/>
        <v>2005</v>
      </c>
    </row>
    <row r="23" spans="1:10" x14ac:dyDescent="0.35">
      <c r="B23">
        <v>2006</v>
      </c>
      <c r="C23">
        <v>2006</v>
      </c>
      <c r="D23" t="s">
        <v>11</v>
      </c>
      <c r="E23" t="s">
        <v>12</v>
      </c>
      <c r="F23">
        <v>8660</v>
      </c>
      <c r="G23">
        <v>151732647</v>
      </c>
      <c r="H23">
        <v>5.7</v>
      </c>
      <c r="I23">
        <v>5.7</v>
      </c>
      <c r="J23" t="str">
        <f t="shared" si="0"/>
        <v>2006Female</v>
      </c>
    </row>
    <row r="24" spans="1:10" x14ac:dyDescent="0.35">
      <c r="B24">
        <v>2006</v>
      </c>
      <c r="C24">
        <v>2006</v>
      </c>
      <c r="D24" t="s">
        <v>13</v>
      </c>
      <c r="E24" t="s">
        <v>14</v>
      </c>
      <c r="F24">
        <v>17740</v>
      </c>
      <c r="G24">
        <v>146647265</v>
      </c>
      <c r="H24">
        <v>12.1</v>
      </c>
      <c r="I24">
        <v>12</v>
      </c>
      <c r="J24" t="str">
        <f t="shared" si="0"/>
        <v>2006Male</v>
      </c>
    </row>
    <row r="25" spans="1:10" x14ac:dyDescent="0.35">
      <c r="A25" t="s">
        <v>168</v>
      </c>
      <c r="B25">
        <v>2006</v>
      </c>
      <c r="C25">
        <v>2006</v>
      </c>
      <c r="F25">
        <v>26400</v>
      </c>
      <c r="G25">
        <v>298379912</v>
      </c>
      <c r="H25">
        <v>8.8000000000000007</v>
      </c>
      <c r="I25">
        <v>8.8000000000000007</v>
      </c>
      <c r="J25" t="str">
        <f t="shared" si="0"/>
        <v>2006</v>
      </c>
    </row>
    <row r="26" spans="1:10" x14ac:dyDescent="0.35">
      <c r="B26">
        <v>2007</v>
      </c>
      <c r="C26">
        <v>2007</v>
      </c>
      <c r="D26" t="s">
        <v>11</v>
      </c>
      <c r="E26" t="s">
        <v>12</v>
      </c>
      <c r="F26">
        <v>9629</v>
      </c>
      <c r="G26">
        <v>153166353</v>
      </c>
      <c r="H26">
        <v>6.3</v>
      </c>
      <c r="I26">
        <v>6.2</v>
      </c>
      <c r="J26" t="str">
        <f t="shared" si="0"/>
        <v>2007Female</v>
      </c>
    </row>
    <row r="27" spans="1:10" x14ac:dyDescent="0.35">
      <c r="B27">
        <v>2007</v>
      </c>
      <c r="C27">
        <v>2007</v>
      </c>
      <c r="D27" t="s">
        <v>13</v>
      </c>
      <c r="E27" t="s">
        <v>14</v>
      </c>
      <c r="F27">
        <v>18029</v>
      </c>
      <c r="G27">
        <v>148064854</v>
      </c>
      <c r="H27">
        <v>12.2</v>
      </c>
      <c r="I27">
        <v>12.1</v>
      </c>
      <c r="J27" t="str">
        <f t="shared" si="0"/>
        <v>2007Male</v>
      </c>
    </row>
    <row r="28" spans="1:10" x14ac:dyDescent="0.35">
      <c r="A28" t="s">
        <v>168</v>
      </c>
      <c r="B28">
        <v>2007</v>
      </c>
      <c r="C28">
        <v>2007</v>
      </c>
      <c r="F28">
        <v>27658</v>
      </c>
      <c r="G28">
        <v>301231207</v>
      </c>
      <c r="H28">
        <v>9.1999999999999993</v>
      </c>
      <c r="I28">
        <v>9.1</v>
      </c>
      <c r="J28" t="str">
        <f t="shared" si="0"/>
        <v>2007</v>
      </c>
    </row>
    <row r="29" spans="1:10" x14ac:dyDescent="0.35">
      <c r="B29">
        <v>2008</v>
      </c>
      <c r="C29">
        <v>2008</v>
      </c>
      <c r="D29" t="s">
        <v>11</v>
      </c>
      <c r="E29" t="s">
        <v>12</v>
      </c>
      <c r="F29">
        <v>9895</v>
      </c>
      <c r="G29">
        <v>154604015</v>
      </c>
      <c r="H29">
        <v>6.4</v>
      </c>
      <c r="I29">
        <v>6.3</v>
      </c>
      <c r="J29" t="str">
        <f t="shared" si="0"/>
        <v>2008Female</v>
      </c>
    </row>
    <row r="30" spans="1:10" x14ac:dyDescent="0.35">
      <c r="B30">
        <v>2008</v>
      </c>
      <c r="C30">
        <v>2008</v>
      </c>
      <c r="D30" t="s">
        <v>13</v>
      </c>
      <c r="E30" t="s">
        <v>14</v>
      </c>
      <c r="F30">
        <v>18276</v>
      </c>
      <c r="G30">
        <v>149489951</v>
      </c>
      <c r="H30">
        <v>12.2</v>
      </c>
      <c r="I30">
        <v>12.1</v>
      </c>
      <c r="J30" t="str">
        <f t="shared" si="0"/>
        <v>2008Male</v>
      </c>
    </row>
    <row r="31" spans="1:10" x14ac:dyDescent="0.35">
      <c r="A31" t="s">
        <v>168</v>
      </c>
      <c r="B31">
        <v>2008</v>
      </c>
      <c r="C31">
        <v>2008</v>
      </c>
      <c r="F31">
        <v>28171</v>
      </c>
      <c r="G31">
        <v>304093966</v>
      </c>
      <c r="H31">
        <v>9.3000000000000007</v>
      </c>
      <c r="I31">
        <v>9.1999999999999993</v>
      </c>
      <c r="J31" t="str">
        <f t="shared" si="0"/>
        <v>2008</v>
      </c>
    </row>
    <row r="32" spans="1:10" x14ac:dyDescent="0.35">
      <c r="B32">
        <v>2009</v>
      </c>
      <c r="C32">
        <v>2009</v>
      </c>
      <c r="D32" t="s">
        <v>11</v>
      </c>
      <c r="E32" t="s">
        <v>12</v>
      </c>
      <c r="F32">
        <v>10377</v>
      </c>
      <c r="G32">
        <v>155964075</v>
      </c>
      <c r="H32">
        <v>6.7</v>
      </c>
      <c r="I32">
        <v>6.6</v>
      </c>
      <c r="J32" t="str">
        <f t="shared" si="0"/>
        <v>2009Female</v>
      </c>
    </row>
    <row r="33" spans="1:10" x14ac:dyDescent="0.35">
      <c r="B33">
        <v>2009</v>
      </c>
      <c r="C33">
        <v>2009</v>
      </c>
      <c r="D33" t="s">
        <v>13</v>
      </c>
      <c r="E33" t="s">
        <v>14</v>
      </c>
      <c r="F33">
        <v>18377</v>
      </c>
      <c r="G33">
        <v>150807454</v>
      </c>
      <c r="H33">
        <v>12.2</v>
      </c>
      <c r="I33">
        <v>12.1</v>
      </c>
      <c r="J33" t="str">
        <f t="shared" si="0"/>
        <v>2009Male</v>
      </c>
    </row>
    <row r="34" spans="1:10" x14ac:dyDescent="0.35">
      <c r="A34" t="s">
        <v>168</v>
      </c>
      <c r="B34">
        <v>2009</v>
      </c>
      <c r="C34">
        <v>2009</v>
      </c>
      <c r="F34">
        <v>28754</v>
      </c>
      <c r="G34">
        <v>306771529</v>
      </c>
      <c r="H34">
        <v>9.4</v>
      </c>
      <c r="I34">
        <v>9.4</v>
      </c>
      <c r="J34" t="str">
        <f t="shared" si="0"/>
        <v>2009</v>
      </c>
    </row>
    <row r="35" spans="1:10" x14ac:dyDescent="0.35">
      <c r="B35">
        <v>2010</v>
      </c>
      <c r="C35">
        <v>2010</v>
      </c>
      <c r="D35" t="s">
        <v>11</v>
      </c>
      <c r="E35" t="s">
        <v>12</v>
      </c>
      <c r="F35">
        <v>11168</v>
      </c>
      <c r="G35">
        <v>156964212</v>
      </c>
      <c r="H35">
        <v>7.1</v>
      </c>
      <c r="I35">
        <v>7.1</v>
      </c>
      <c r="J35" t="str">
        <f t="shared" si="0"/>
        <v>2010Female</v>
      </c>
    </row>
    <row r="36" spans="1:10" x14ac:dyDescent="0.35">
      <c r="B36">
        <v>2010</v>
      </c>
      <c r="C36">
        <v>2010</v>
      </c>
      <c r="D36" t="s">
        <v>13</v>
      </c>
      <c r="E36" t="s">
        <v>14</v>
      </c>
      <c r="F36">
        <v>18838</v>
      </c>
      <c r="G36">
        <v>151781326</v>
      </c>
      <c r="H36">
        <v>12.4</v>
      </c>
      <c r="I36">
        <v>12.3</v>
      </c>
      <c r="J36" t="str">
        <f t="shared" si="0"/>
        <v>2010Male</v>
      </c>
    </row>
    <row r="37" spans="1:10" x14ac:dyDescent="0.35">
      <c r="A37" t="s">
        <v>168</v>
      </c>
      <c r="B37">
        <v>2010</v>
      </c>
      <c r="C37">
        <v>2010</v>
      </c>
      <c r="F37">
        <v>30006</v>
      </c>
      <c r="G37">
        <v>308745538</v>
      </c>
      <c r="H37">
        <v>9.6999999999999993</v>
      </c>
      <c r="I37">
        <v>9.6999999999999993</v>
      </c>
      <c r="J37" t="str">
        <f t="shared" si="0"/>
        <v>2010</v>
      </c>
    </row>
    <row r="38" spans="1:10" x14ac:dyDescent="0.35">
      <c r="B38">
        <v>2011</v>
      </c>
      <c r="C38">
        <v>2011</v>
      </c>
      <c r="D38" t="s">
        <v>11</v>
      </c>
      <c r="E38" t="s">
        <v>12</v>
      </c>
      <c r="F38">
        <v>12180</v>
      </c>
      <c r="G38">
        <v>158301098</v>
      </c>
      <c r="H38">
        <v>7.7</v>
      </c>
      <c r="I38">
        <v>7.7</v>
      </c>
      <c r="J38" t="str">
        <f t="shared" si="0"/>
        <v>2011Female</v>
      </c>
    </row>
    <row r="39" spans="1:10" x14ac:dyDescent="0.35">
      <c r="B39">
        <v>2011</v>
      </c>
      <c r="C39">
        <v>2011</v>
      </c>
      <c r="D39" t="s">
        <v>13</v>
      </c>
      <c r="E39" t="s">
        <v>14</v>
      </c>
      <c r="F39">
        <v>20891</v>
      </c>
      <c r="G39">
        <v>153290819</v>
      </c>
      <c r="H39">
        <v>13.6</v>
      </c>
      <c r="I39">
        <v>13.5</v>
      </c>
      <c r="J39" t="str">
        <f t="shared" si="0"/>
        <v>2011Male</v>
      </c>
    </row>
    <row r="40" spans="1:10" x14ac:dyDescent="0.35">
      <c r="A40" t="s">
        <v>168</v>
      </c>
      <c r="B40">
        <v>2011</v>
      </c>
      <c r="C40">
        <v>2011</v>
      </c>
      <c r="F40">
        <v>33071</v>
      </c>
      <c r="G40">
        <v>311591917</v>
      </c>
      <c r="H40">
        <v>10.6</v>
      </c>
      <c r="I40">
        <v>10.6</v>
      </c>
      <c r="J40" t="str">
        <f t="shared" si="0"/>
        <v>2011</v>
      </c>
    </row>
    <row r="41" spans="1:10" x14ac:dyDescent="0.35">
      <c r="B41">
        <v>2012</v>
      </c>
      <c r="C41">
        <v>2012</v>
      </c>
      <c r="D41" t="s">
        <v>11</v>
      </c>
      <c r="E41" t="s">
        <v>12</v>
      </c>
      <c r="F41">
        <v>12222</v>
      </c>
      <c r="G41">
        <v>159421973</v>
      </c>
      <c r="H41">
        <v>7.7</v>
      </c>
      <c r="I41">
        <v>7.6</v>
      </c>
      <c r="J41" t="str">
        <f t="shared" si="0"/>
        <v>2012Female</v>
      </c>
    </row>
    <row r="42" spans="1:10" x14ac:dyDescent="0.35">
      <c r="B42">
        <v>2012</v>
      </c>
      <c r="C42">
        <v>2012</v>
      </c>
      <c r="D42" t="s">
        <v>13</v>
      </c>
      <c r="E42" t="s">
        <v>14</v>
      </c>
      <c r="F42">
        <v>20953</v>
      </c>
      <c r="G42">
        <v>154492067</v>
      </c>
      <c r="H42">
        <v>13.6</v>
      </c>
      <c r="I42">
        <v>13.5</v>
      </c>
      <c r="J42" t="str">
        <f t="shared" si="0"/>
        <v>2012Male</v>
      </c>
    </row>
    <row r="43" spans="1:10" x14ac:dyDescent="0.35">
      <c r="A43" t="s">
        <v>168</v>
      </c>
      <c r="B43">
        <v>2012</v>
      </c>
      <c r="C43">
        <v>2012</v>
      </c>
      <c r="F43">
        <v>33175</v>
      </c>
      <c r="G43">
        <v>313914040</v>
      </c>
      <c r="H43">
        <v>10.6</v>
      </c>
      <c r="I43">
        <v>10.6</v>
      </c>
      <c r="J43" t="str">
        <f t="shared" si="0"/>
        <v>2012</v>
      </c>
    </row>
    <row r="44" spans="1:10" x14ac:dyDescent="0.35">
      <c r="B44">
        <v>2013</v>
      </c>
      <c r="C44">
        <v>2013</v>
      </c>
      <c r="D44" t="s">
        <v>11</v>
      </c>
      <c r="E44" t="s">
        <v>12</v>
      </c>
      <c r="F44">
        <v>12955</v>
      </c>
      <c r="G44">
        <v>160477237</v>
      </c>
      <c r="H44">
        <v>8.1</v>
      </c>
      <c r="I44">
        <v>8.1</v>
      </c>
      <c r="J44" t="str">
        <f t="shared" si="0"/>
        <v>2013Female</v>
      </c>
    </row>
    <row r="45" spans="1:10" x14ac:dyDescent="0.35">
      <c r="B45">
        <v>2013</v>
      </c>
      <c r="C45">
        <v>2013</v>
      </c>
      <c r="D45" t="s">
        <v>13</v>
      </c>
      <c r="E45" t="s">
        <v>14</v>
      </c>
      <c r="F45">
        <v>22708</v>
      </c>
      <c r="G45">
        <v>155651602</v>
      </c>
      <c r="H45">
        <v>14.6</v>
      </c>
      <c r="I45">
        <v>14.5</v>
      </c>
      <c r="J45" t="str">
        <f t="shared" si="0"/>
        <v>2013Male</v>
      </c>
    </row>
    <row r="46" spans="1:10" x14ac:dyDescent="0.35">
      <c r="A46" t="s">
        <v>168</v>
      </c>
      <c r="B46">
        <v>2013</v>
      </c>
      <c r="C46">
        <v>2013</v>
      </c>
      <c r="F46">
        <v>35663</v>
      </c>
      <c r="G46">
        <v>316128839</v>
      </c>
      <c r="H46">
        <v>11.3</v>
      </c>
      <c r="I46">
        <v>11.3</v>
      </c>
      <c r="J46" t="str">
        <f t="shared" si="0"/>
        <v>2013</v>
      </c>
    </row>
    <row r="47" spans="1:10" x14ac:dyDescent="0.35">
      <c r="B47">
        <v>2014</v>
      </c>
      <c r="C47">
        <v>2014</v>
      </c>
      <c r="D47" t="s">
        <v>11</v>
      </c>
      <c r="E47" t="s">
        <v>12</v>
      </c>
      <c r="F47">
        <v>13993</v>
      </c>
      <c r="G47">
        <v>161920569</v>
      </c>
      <c r="H47">
        <v>8.6</v>
      </c>
      <c r="I47">
        <v>8.6</v>
      </c>
      <c r="J47" t="str">
        <f t="shared" si="0"/>
        <v>2014Female</v>
      </c>
    </row>
    <row r="48" spans="1:10" x14ac:dyDescent="0.35">
      <c r="B48">
        <v>2014</v>
      </c>
      <c r="C48">
        <v>2014</v>
      </c>
      <c r="D48" t="s">
        <v>13</v>
      </c>
      <c r="E48" t="s">
        <v>14</v>
      </c>
      <c r="F48">
        <v>24725</v>
      </c>
      <c r="G48">
        <v>156936487</v>
      </c>
      <c r="H48">
        <v>15.8</v>
      </c>
      <c r="I48">
        <v>15.7</v>
      </c>
      <c r="J48" t="str">
        <f t="shared" si="0"/>
        <v>2014Male</v>
      </c>
    </row>
    <row r="49" spans="1:10" x14ac:dyDescent="0.35">
      <c r="A49" t="s">
        <v>168</v>
      </c>
      <c r="B49">
        <v>2014</v>
      </c>
      <c r="C49">
        <v>2014</v>
      </c>
      <c r="F49">
        <v>38718</v>
      </c>
      <c r="G49">
        <v>318857056</v>
      </c>
      <c r="H49">
        <v>12.1</v>
      </c>
      <c r="I49">
        <v>12.1</v>
      </c>
      <c r="J49" t="str">
        <f t="shared" si="0"/>
        <v>2014</v>
      </c>
    </row>
    <row r="50" spans="1:10" x14ac:dyDescent="0.35">
      <c r="B50">
        <v>2015</v>
      </c>
      <c r="C50">
        <v>2015</v>
      </c>
      <c r="D50" t="s">
        <v>11</v>
      </c>
      <c r="E50" t="s">
        <v>12</v>
      </c>
      <c r="F50">
        <v>15139</v>
      </c>
      <c r="G50">
        <v>163189523</v>
      </c>
      <c r="H50">
        <v>9.3000000000000007</v>
      </c>
      <c r="I50">
        <v>9.3000000000000007</v>
      </c>
      <c r="J50" t="str">
        <f t="shared" si="0"/>
        <v>2015Female</v>
      </c>
    </row>
    <row r="51" spans="1:10" x14ac:dyDescent="0.35">
      <c r="B51">
        <v>2015</v>
      </c>
      <c r="C51">
        <v>2015</v>
      </c>
      <c r="D51" t="s">
        <v>13</v>
      </c>
      <c r="E51" t="s">
        <v>14</v>
      </c>
      <c r="F51">
        <v>28987</v>
      </c>
      <c r="G51">
        <v>158229297</v>
      </c>
      <c r="H51">
        <v>18.3</v>
      </c>
      <c r="I51">
        <v>18.3</v>
      </c>
      <c r="J51" t="str">
        <f t="shared" si="0"/>
        <v>2015Male</v>
      </c>
    </row>
    <row r="52" spans="1:10" x14ac:dyDescent="0.35">
      <c r="A52" t="s">
        <v>168</v>
      </c>
      <c r="B52">
        <v>2015</v>
      </c>
      <c r="C52">
        <v>2015</v>
      </c>
      <c r="F52">
        <v>44126</v>
      </c>
      <c r="G52">
        <v>321418820</v>
      </c>
      <c r="H52">
        <v>13.7</v>
      </c>
      <c r="I52">
        <v>13.8</v>
      </c>
      <c r="J52" t="str">
        <f t="shared" si="0"/>
        <v>2015</v>
      </c>
    </row>
    <row r="53" spans="1:10" x14ac:dyDescent="0.35">
      <c r="B53">
        <v>2016</v>
      </c>
      <c r="C53">
        <v>2016</v>
      </c>
      <c r="D53" t="s">
        <v>11</v>
      </c>
      <c r="E53" t="s">
        <v>12</v>
      </c>
      <c r="F53">
        <v>17635</v>
      </c>
      <c r="G53">
        <v>164048590</v>
      </c>
      <c r="H53">
        <v>10.7</v>
      </c>
      <c r="I53">
        <v>10.9</v>
      </c>
      <c r="J53" t="str">
        <f t="shared" si="0"/>
        <v>2016Female</v>
      </c>
    </row>
    <row r="54" spans="1:10" x14ac:dyDescent="0.35">
      <c r="B54">
        <v>2016</v>
      </c>
      <c r="C54">
        <v>2016</v>
      </c>
      <c r="D54" t="s">
        <v>13</v>
      </c>
      <c r="E54" t="s">
        <v>14</v>
      </c>
      <c r="F54">
        <v>37158</v>
      </c>
      <c r="G54">
        <v>159078923</v>
      </c>
      <c r="H54">
        <v>23.4</v>
      </c>
      <c r="I54">
        <v>23.5</v>
      </c>
      <c r="J54" t="str">
        <f t="shared" si="0"/>
        <v>2016Male</v>
      </c>
    </row>
    <row r="55" spans="1:10" x14ac:dyDescent="0.35">
      <c r="A55" t="s">
        <v>168</v>
      </c>
      <c r="B55">
        <v>2016</v>
      </c>
      <c r="C55">
        <v>2016</v>
      </c>
      <c r="F55">
        <v>54793</v>
      </c>
      <c r="G55">
        <v>323127513</v>
      </c>
      <c r="H55">
        <v>17</v>
      </c>
      <c r="I55">
        <v>17.100000000000001</v>
      </c>
      <c r="J55" t="str">
        <f t="shared" si="0"/>
        <v>2016</v>
      </c>
    </row>
    <row r="56" spans="1:10" x14ac:dyDescent="0.35">
      <c r="B56">
        <v>2017</v>
      </c>
      <c r="C56">
        <v>2017</v>
      </c>
      <c r="D56" t="s">
        <v>11</v>
      </c>
      <c r="E56" t="s">
        <v>12</v>
      </c>
      <c r="F56">
        <v>19331</v>
      </c>
      <c r="G56">
        <v>165311059</v>
      </c>
      <c r="H56">
        <v>11.7</v>
      </c>
      <c r="I56">
        <v>11.9</v>
      </c>
      <c r="J56" t="str">
        <f t="shared" si="0"/>
        <v>2017Female</v>
      </c>
    </row>
    <row r="57" spans="1:10" x14ac:dyDescent="0.35">
      <c r="B57">
        <v>2017</v>
      </c>
      <c r="C57">
        <v>2017</v>
      </c>
      <c r="D57" t="s">
        <v>13</v>
      </c>
      <c r="E57" t="s">
        <v>14</v>
      </c>
      <c r="F57">
        <v>41980</v>
      </c>
      <c r="G57">
        <v>160408119</v>
      </c>
      <c r="H57">
        <v>26.2</v>
      </c>
      <c r="I57">
        <v>26.3</v>
      </c>
      <c r="J57" t="str">
        <f t="shared" si="0"/>
        <v>2017Male</v>
      </c>
    </row>
    <row r="58" spans="1:10" x14ac:dyDescent="0.35">
      <c r="A58" t="s">
        <v>168</v>
      </c>
      <c r="B58">
        <v>2017</v>
      </c>
      <c r="C58">
        <v>2017</v>
      </c>
      <c r="F58">
        <v>61311</v>
      </c>
      <c r="G58">
        <v>325719178</v>
      </c>
      <c r="H58">
        <v>18.8</v>
      </c>
      <c r="I58">
        <v>19.100000000000001</v>
      </c>
      <c r="J58" t="str">
        <f t="shared" si="0"/>
        <v>2017</v>
      </c>
    </row>
    <row r="59" spans="1:10" x14ac:dyDescent="0.35">
      <c r="B59">
        <v>2018</v>
      </c>
      <c r="C59">
        <v>2018</v>
      </c>
      <c r="D59" t="s">
        <v>11</v>
      </c>
      <c r="E59" t="s">
        <v>12</v>
      </c>
      <c r="F59">
        <v>18330</v>
      </c>
      <c r="G59">
        <v>166038755</v>
      </c>
      <c r="H59">
        <v>11</v>
      </c>
      <c r="I59">
        <v>11.2</v>
      </c>
      <c r="J59" t="str">
        <f t="shared" si="0"/>
        <v>2018Female</v>
      </c>
    </row>
    <row r="60" spans="1:10" x14ac:dyDescent="0.35">
      <c r="B60">
        <v>2018</v>
      </c>
      <c r="C60">
        <v>2018</v>
      </c>
      <c r="D60" t="s">
        <v>13</v>
      </c>
      <c r="E60" t="s">
        <v>14</v>
      </c>
      <c r="F60">
        <v>40578</v>
      </c>
      <c r="G60">
        <v>161128679</v>
      </c>
      <c r="H60">
        <v>25.2</v>
      </c>
      <c r="I60">
        <v>25.3</v>
      </c>
      <c r="J60" t="str">
        <f t="shared" si="0"/>
        <v>2018Male</v>
      </c>
    </row>
    <row r="61" spans="1:10" x14ac:dyDescent="0.35">
      <c r="A61" t="s">
        <v>168</v>
      </c>
      <c r="B61">
        <v>2018</v>
      </c>
      <c r="C61">
        <v>2018</v>
      </c>
      <c r="F61">
        <v>58908</v>
      </c>
      <c r="G61">
        <v>327167434</v>
      </c>
      <c r="H61">
        <v>18</v>
      </c>
      <c r="I61">
        <v>18.2</v>
      </c>
      <c r="J61" t="str">
        <f t="shared" si="0"/>
        <v>2018</v>
      </c>
    </row>
    <row r="62" spans="1:10" x14ac:dyDescent="0.35">
      <c r="B62">
        <v>2019</v>
      </c>
      <c r="C62">
        <v>2019</v>
      </c>
      <c r="D62" t="s">
        <v>11</v>
      </c>
      <c r="E62" t="s">
        <v>12</v>
      </c>
      <c r="F62">
        <v>18667</v>
      </c>
      <c r="G62">
        <v>166582199</v>
      </c>
      <c r="H62">
        <v>11.2</v>
      </c>
      <c r="I62">
        <v>11.4</v>
      </c>
      <c r="J62" t="str">
        <f t="shared" si="0"/>
        <v>2019Female</v>
      </c>
    </row>
    <row r="63" spans="1:10" x14ac:dyDescent="0.35">
      <c r="B63">
        <v>2019</v>
      </c>
      <c r="C63">
        <v>2019</v>
      </c>
      <c r="D63" t="s">
        <v>13</v>
      </c>
      <c r="E63" t="s">
        <v>14</v>
      </c>
      <c r="F63">
        <v>43505</v>
      </c>
      <c r="G63">
        <v>161657324</v>
      </c>
      <c r="H63">
        <v>26.9</v>
      </c>
      <c r="I63">
        <v>27</v>
      </c>
      <c r="J63" t="str">
        <f t="shared" si="0"/>
        <v>2019Male</v>
      </c>
    </row>
    <row r="64" spans="1:10" x14ac:dyDescent="0.35">
      <c r="A64" t="s">
        <v>168</v>
      </c>
      <c r="B64">
        <v>2019</v>
      </c>
      <c r="C64">
        <v>2019</v>
      </c>
      <c r="F64">
        <v>62172</v>
      </c>
      <c r="G64">
        <v>328239523</v>
      </c>
      <c r="H64">
        <v>18.899999999999999</v>
      </c>
      <c r="I64">
        <v>19.100000000000001</v>
      </c>
      <c r="J64" t="str">
        <f t="shared" si="0"/>
        <v>2019</v>
      </c>
    </row>
    <row r="65" spans="1:10" x14ac:dyDescent="0.35">
      <c r="B65">
        <v>2020</v>
      </c>
      <c r="C65">
        <v>2020</v>
      </c>
      <c r="D65" t="s">
        <v>11</v>
      </c>
      <c r="E65" t="s">
        <v>12</v>
      </c>
      <c r="F65">
        <v>24310</v>
      </c>
      <c r="G65">
        <v>167227921</v>
      </c>
      <c r="H65">
        <v>14.5</v>
      </c>
      <c r="I65">
        <v>14.9</v>
      </c>
      <c r="J65" t="str">
        <f t="shared" si="0"/>
        <v>2020Female</v>
      </c>
    </row>
    <row r="66" spans="1:10" x14ac:dyDescent="0.35">
      <c r="B66">
        <v>2020</v>
      </c>
      <c r="C66">
        <v>2020</v>
      </c>
      <c r="D66" t="s">
        <v>13</v>
      </c>
      <c r="E66" t="s">
        <v>14</v>
      </c>
      <c r="F66">
        <v>59248</v>
      </c>
      <c r="G66">
        <v>162256202</v>
      </c>
      <c r="H66">
        <v>36.5</v>
      </c>
      <c r="I66">
        <v>36.799999999999997</v>
      </c>
      <c r="J66" t="str">
        <f t="shared" si="0"/>
        <v>2020Male</v>
      </c>
    </row>
    <row r="67" spans="1:10" x14ac:dyDescent="0.35">
      <c r="A67" t="s">
        <v>168</v>
      </c>
      <c r="B67">
        <v>2020</v>
      </c>
      <c r="C67">
        <v>2020</v>
      </c>
      <c r="F67">
        <v>83558</v>
      </c>
      <c r="G67">
        <v>329484123</v>
      </c>
      <c r="H67">
        <v>25.4</v>
      </c>
      <c r="I67">
        <v>25.8</v>
      </c>
      <c r="J67" t="str">
        <f t="shared" ref="J67:J68" si="1">C67&amp;D67</f>
        <v>2020</v>
      </c>
    </row>
    <row r="68" spans="1:10" x14ac:dyDescent="0.35">
      <c r="A68" t="s">
        <v>168</v>
      </c>
      <c r="F68">
        <v>759349</v>
      </c>
      <c r="G68">
        <v>6746356647</v>
      </c>
      <c r="H68">
        <v>11.3</v>
      </c>
      <c r="I68">
        <v>11.3</v>
      </c>
      <c r="J68" t="str">
        <f t="shared" si="1"/>
        <v/>
      </c>
    </row>
    <row r="69" spans="1:10" x14ac:dyDescent="0.35">
      <c r="A69" t="s">
        <v>34</v>
      </c>
    </row>
    <row r="70" spans="1:10" x14ac:dyDescent="0.35">
      <c r="A70" t="s">
        <v>203</v>
      </c>
    </row>
    <row r="71" spans="1:10" x14ac:dyDescent="0.35">
      <c r="A71" t="s">
        <v>36</v>
      </c>
    </row>
    <row r="72" spans="1:10" x14ac:dyDescent="0.35">
      <c r="A72" t="s">
        <v>202</v>
      </c>
    </row>
    <row r="73" spans="1:10" x14ac:dyDescent="0.35">
      <c r="A73" t="s">
        <v>91</v>
      </c>
    </row>
    <row r="74" spans="1:10" x14ac:dyDescent="0.35">
      <c r="A74" t="s">
        <v>165</v>
      </c>
    </row>
    <row r="75" spans="1:10" x14ac:dyDescent="0.35">
      <c r="A75" t="s">
        <v>40</v>
      </c>
    </row>
    <row r="76" spans="1:10" x14ac:dyDescent="0.35">
      <c r="A76" t="s">
        <v>41</v>
      </c>
    </row>
    <row r="77" spans="1:10" x14ac:dyDescent="0.35">
      <c r="A77" t="s">
        <v>92</v>
      </c>
    </row>
    <row r="78" spans="1:10" x14ac:dyDescent="0.35">
      <c r="A78" t="s">
        <v>42</v>
      </c>
    </row>
    <row r="79" spans="1:10" x14ac:dyDescent="0.35">
      <c r="A79" t="s">
        <v>43</v>
      </c>
    </row>
    <row r="80" spans="1:10" x14ac:dyDescent="0.35">
      <c r="A80" t="s">
        <v>34</v>
      </c>
    </row>
    <row r="81" spans="1:1" x14ac:dyDescent="0.35">
      <c r="A81" t="s">
        <v>44</v>
      </c>
    </row>
    <row r="82" spans="1:1" x14ac:dyDescent="0.35">
      <c r="A82" t="s">
        <v>34</v>
      </c>
    </row>
    <row r="83" spans="1:1" x14ac:dyDescent="0.35">
      <c r="A83" t="s">
        <v>201</v>
      </c>
    </row>
    <row r="84" spans="1:1" x14ac:dyDescent="0.35">
      <c r="A84" t="s">
        <v>34</v>
      </c>
    </row>
    <row r="85" spans="1:1" x14ac:dyDescent="0.35">
      <c r="A85" t="s">
        <v>162</v>
      </c>
    </row>
    <row r="86" spans="1:1" x14ac:dyDescent="0.35">
      <c r="A86" t="s">
        <v>200</v>
      </c>
    </row>
    <row r="87" spans="1:1" x14ac:dyDescent="0.35">
      <c r="A87" t="s">
        <v>199</v>
      </c>
    </row>
    <row r="88" spans="1:1" x14ac:dyDescent="0.35">
      <c r="A88" t="s">
        <v>198</v>
      </c>
    </row>
    <row r="89" spans="1:1" x14ac:dyDescent="0.35">
      <c r="A89" t="s">
        <v>34</v>
      </c>
    </row>
    <row r="90" spans="1:1" x14ac:dyDescent="0.35">
      <c r="A90" t="s">
        <v>52</v>
      </c>
    </row>
    <row r="91" spans="1:1" x14ac:dyDescent="0.35">
      <c r="A91" t="s">
        <v>53</v>
      </c>
    </row>
    <row r="92" spans="1:1" x14ac:dyDescent="0.35">
      <c r="A92" t="s">
        <v>54</v>
      </c>
    </row>
    <row r="93" spans="1:1" x14ac:dyDescent="0.35">
      <c r="A93" t="s">
        <v>55</v>
      </c>
    </row>
    <row r="94" spans="1:1" x14ac:dyDescent="0.35">
      <c r="A94" t="s">
        <v>56</v>
      </c>
    </row>
    <row r="95" spans="1:1" x14ac:dyDescent="0.35">
      <c r="A95" t="s">
        <v>57</v>
      </c>
    </row>
    <row r="96" spans="1:1" x14ac:dyDescent="0.35">
      <c r="A96" t="s">
        <v>58</v>
      </c>
    </row>
    <row r="97" spans="1:1" x14ac:dyDescent="0.35">
      <c r="A97" t="s">
        <v>59</v>
      </c>
    </row>
    <row r="98" spans="1:1" x14ac:dyDescent="0.35">
      <c r="A98" t="s">
        <v>60</v>
      </c>
    </row>
    <row r="99" spans="1:1" x14ac:dyDescent="0.35">
      <c r="A99" t="s">
        <v>61</v>
      </c>
    </row>
    <row r="100" spans="1:1" x14ac:dyDescent="0.35">
      <c r="A100" t="s">
        <v>62</v>
      </c>
    </row>
    <row r="101" spans="1:1" x14ac:dyDescent="0.35">
      <c r="A101" t="s">
        <v>63</v>
      </c>
    </row>
    <row r="102" spans="1:1" x14ac:dyDescent="0.35">
      <c r="A102" t="s">
        <v>64</v>
      </c>
    </row>
    <row r="103" spans="1:1" x14ac:dyDescent="0.35">
      <c r="A103" t="s">
        <v>95</v>
      </c>
    </row>
    <row r="104" spans="1:1" x14ac:dyDescent="0.35">
      <c r="A104" t="s">
        <v>96</v>
      </c>
    </row>
    <row r="105" spans="1:1" x14ac:dyDescent="0.35">
      <c r="A105" t="s">
        <v>97</v>
      </c>
    </row>
    <row r="106" spans="1:1" x14ac:dyDescent="0.35">
      <c r="A106" t="s">
        <v>98</v>
      </c>
    </row>
    <row r="107" spans="1:1" x14ac:dyDescent="0.35">
      <c r="A107" t="s">
        <v>99</v>
      </c>
    </row>
    <row r="108" spans="1:1" x14ac:dyDescent="0.35">
      <c r="A108" t="s">
        <v>197</v>
      </c>
    </row>
    <row r="109" spans="1:1" x14ac:dyDescent="0.35">
      <c r="A109" t="s">
        <v>196</v>
      </c>
    </row>
    <row r="110" spans="1:1" x14ac:dyDescent="0.35">
      <c r="A110" t="s">
        <v>195</v>
      </c>
    </row>
    <row r="111" spans="1:1" x14ac:dyDescent="0.35">
      <c r="A111" t="s">
        <v>194</v>
      </c>
    </row>
    <row r="112" spans="1:1" x14ac:dyDescent="0.35">
      <c r="A112" t="s">
        <v>193</v>
      </c>
    </row>
    <row r="113" spans="1:1" x14ac:dyDescent="0.35">
      <c r="A113" t="s">
        <v>192</v>
      </c>
    </row>
    <row r="114" spans="1:1" x14ac:dyDescent="0.35">
      <c r="A114" t="s">
        <v>191</v>
      </c>
    </row>
    <row r="115" spans="1:1" x14ac:dyDescent="0.35">
      <c r="A115" t="s">
        <v>190</v>
      </c>
    </row>
    <row r="116" spans="1:1" x14ac:dyDescent="0.35">
      <c r="A116" t="s">
        <v>189</v>
      </c>
    </row>
    <row r="117" spans="1:1" x14ac:dyDescent="0.35">
      <c r="A117" t="s">
        <v>188</v>
      </c>
    </row>
    <row r="118" spans="1:1" x14ac:dyDescent="0.35">
      <c r="A118" t="s">
        <v>187</v>
      </c>
    </row>
    <row r="119" spans="1:1" x14ac:dyDescent="0.35">
      <c r="A119" t="s">
        <v>186</v>
      </c>
    </row>
    <row r="120" spans="1:1" x14ac:dyDescent="0.35">
      <c r="A120" t="s">
        <v>185</v>
      </c>
    </row>
    <row r="121" spans="1:1" x14ac:dyDescent="0.35">
      <c r="A121" t="s">
        <v>184</v>
      </c>
    </row>
    <row r="122" spans="1:1" x14ac:dyDescent="0.35">
      <c r="A122" t="s">
        <v>183</v>
      </c>
    </row>
    <row r="123" spans="1:1" x14ac:dyDescent="0.35">
      <c r="A123" t="s">
        <v>182</v>
      </c>
    </row>
    <row r="124" spans="1:1" x14ac:dyDescent="0.35">
      <c r="A124" t="s">
        <v>181</v>
      </c>
    </row>
    <row r="125" spans="1:1" x14ac:dyDescent="0.35">
      <c r="A125" t="s">
        <v>180</v>
      </c>
    </row>
    <row r="126" spans="1:1" x14ac:dyDescent="0.35">
      <c r="A126" t="s">
        <v>179</v>
      </c>
    </row>
    <row r="127" spans="1:1" x14ac:dyDescent="0.35">
      <c r="A127" t="s">
        <v>178</v>
      </c>
    </row>
    <row r="128" spans="1:1" x14ac:dyDescent="0.35">
      <c r="A128" t="s">
        <v>101</v>
      </c>
    </row>
    <row r="129" spans="1:1" x14ac:dyDescent="0.35">
      <c r="A12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01A4-9B04-49A2-BD01-FE9D4D9395D7}">
  <sheetPr codeName="Sheet5">
    <tabColor theme="7" tint="0.39997558519241921"/>
  </sheetPr>
  <dimension ref="A1:J61"/>
  <sheetViews>
    <sheetView workbookViewId="0">
      <selection activeCell="G49" sqref="G49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11" t="s">
        <v>204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18330</v>
      </c>
      <c r="G2">
        <v>166038755</v>
      </c>
      <c r="H2">
        <v>11</v>
      </c>
      <c r="I2">
        <v>11.2</v>
      </c>
      <c r="J2" s="11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40578</v>
      </c>
      <c r="G3">
        <v>161128679</v>
      </c>
      <c r="H3">
        <v>25.2</v>
      </c>
      <c r="I3">
        <v>25.3</v>
      </c>
      <c r="J3" s="11" t="str">
        <f t="shared" ref="J3:J20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58908</v>
      </c>
      <c r="G4">
        <v>327167434</v>
      </c>
      <c r="H4">
        <v>18</v>
      </c>
      <c r="I4">
        <v>18.2</v>
      </c>
      <c r="J4" s="11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18667</v>
      </c>
      <c r="G5">
        <v>166582199</v>
      </c>
      <c r="H5">
        <v>11.2</v>
      </c>
      <c r="I5">
        <v>11.4</v>
      </c>
      <c r="J5" s="11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43505</v>
      </c>
      <c r="G6">
        <v>161657324</v>
      </c>
      <c r="H6">
        <v>26.9</v>
      </c>
      <c r="I6">
        <v>27</v>
      </c>
      <c r="J6" s="11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62172</v>
      </c>
      <c r="G7">
        <v>328239523</v>
      </c>
      <c r="H7">
        <v>18.899999999999999</v>
      </c>
      <c r="I7">
        <v>19.100000000000001</v>
      </c>
      <c r="J7" s="11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24310</v>
      </c>
      <c r="G8">
        <v>167227921</v>
      </c>
      <c r="H8">
        <v>14.5</v>
      </c>
      <c r="I8">
        <v>14.9</v>
      </c>
      <c r="J8" s="11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59248</v>
      </c>
      <c r="G9">
        <v>162256202</v>
      </c>
      <c r="H9">
        <v>36.5</v>
      </c>
      <c r="I9">
        <v>36.799999999999997</v>
      </c>
      <c r="J9" s="11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83558</v>
      </c>
      <c r="G10">
        <v>329484123</v>
      </c>
      <c r="H10">
        <v>25.4</v>
      </c>
      <c r="I10">
        <v>25.8</v>
      </c>
      <c r="J10" s="11" t="str">
        <f t="shared" si="0"/>
        <v>2020</v>
      </c>
    </row>
    <row r="11" spans="1:10" x14ac:dyDescent="0.35">
      <c r="B11">
        <v>2021</v>
      </c>
      <c r="C11">
        <v>2021</v>
      </c>
      <c r="D11" t="s">
        <v>11</v>
      </c>
      <c r="E11" t="s">
        <v>12</v>
      </c>
      <c r="F11">
        <v>28533</v>
      </c>
      <c r="G11">
        <v>167509003</v>
      </c>
      <c r="H11">
        <v>17</v>
      </c>
      <c r="I11">
        <v>17.3</v>
      </c>
      <c r="J11" s="11" t="str">
        <f t="shared" si="0"/>
        <v>2021Female</v>
      </c>
    </row>
    <row r="12" spans="1:10" x14ac:dyDescent="0.35">
      <c r="B12">
        <v>2021</v>
      </c>
      <c r="C12">
        <v>2021</v>
      </c>
      <c r="D12" t="s">
        <v>13</v>
      </c>
      <c r="E12" t="s">
        <v>14</v>
      </c>
      <c r="F12">
        <v>69735</v>
      </c>
      <c r="G12">
        <v>164384742</v>
      </c>
      <c r="H12">
        <v>42.4</v>
      </c>
      <c r="I12">
        <v>42.3</v>
      </c>
      <c r="J12" s="11" t="str">
        <f t="shared" si="0"/>
        <v>2021Male</v>
      </c>
    </row>
    <row r="13" spans="1:10" x14ac:dyDescent="0.35">
      <c r="A13" t="s">
        <v>168</v>
      </c>
      <c r="B13">
        <v>2021</v>
      </c>
      <c r="C13">
        <v>2021</v>
      </c>
      <c r="F13">
        <v>98268</v>
      </c>
      <c r="G13">
        <v>331893745</v>
      </c>
      <c r="H13">
        <v>29.6</v>
      </c>
      <c r="I13">
        <v>29.9</v>
      </c>
      <c r="J13" s="11" t="str">
        <f t="shared" si="0"/>
        <v>2021</v>
      </c>
    </row>
    <row r="14" spans="1:10" x14ac:dyDescent="0.35">
      <c r="B14" t="s">
        <v>234</v>
      </c>
      <c r="C14">
        <v>2022</v>
      </c>
      <c r="D14" t="s">
        <v>11</v>
      </c>
      <c r="E14" t="s">
        <v>12</v>
      </c>
      <c r="F14">
        <v>28210</v>
      </c>
      <c r="G14">
        <v>167509003</v>
      </c>
      <c r="H14">
        <v>16.8</v>
      </c>
      <c r="I14">
        <v>17.100000000000001</v>
      </c>
      <c r="J14" s="11" t="str">
        <f t="shared" si="0"/>
        <v>2022Female</v>
      </c>
    </row>
    <row r="15" spans="1:10" x14ac:dyDescent="0.35">
      <c r="B15" t="s">
        <v>234</v>
      </c>
      <c r="C15">
        <v>2022</v>
      </c>
      <c r="D15" t="s">
        <v>13</v>
      </c>
      <c r="E15" t="s">
        <v>14</v>
      </c>
      <c r="F15">
        <v>71684</v>
      </c>
      <c r="G15">
        <v>164384742</v>
      </c>
      <c r="H15">
        <v>43.6</v>
      </c>
      <c r="I15">
        <v>43.4</v>
      </c>
      <c r="J15" s="11" t="str">
        <f t="shared" si="0"/>
        <v>2022Male</v>
      </c>
    </row>
    <row r="16" spans="1:10" x14ac:dyDescent="0.35">
      <c r="A16" t="s">
        <v>168</v>
      </c>
      <c r="B16" t="s">
        <v>234</v>
      </c>
      <c r="C16">
        <v>2022</v>
      </c>
      <c r="F16">
        <v>99894</v>
      </c>
      <c r="G16">
        <v>331893745</v>
      </c>
      <c r="H16">
        <v>30.1</v>
      </c>
      <c r="I16">
        <v>30.3</v>
      </c>
      <c r="J16" s="11" t="str">
        <f t="shared" si="0"/>
        <v>2022</v>
      </c>
    </row>
    <row r="17" spans="1:10" x14ac:dyDescent="0.35">
      <c r="B17" t="s">
        <v>235</v>
      </c>
      <c r="C17">
        <v>2023</v>
      </c>
      <c r="D17" t="s">
        <v>11</v>
      </c>
      <c r="E17" t="s">
        <v>12</v>
      </c>
      <c r="F17">
        <v>10528</v>
      </c>
      <c r="G17">
        <v>167509003</v>
      </c>
      <c r="H17">
        <v>6.3</v>
      </c>
      <c r="I17">
        <v>6.4</v>
      </c>
      <c r="J17" s="11" t="str">
        <f t="shared" si="0"/>
        <v>2023Female</v>
      </c>
    </row>
    <row r="18" spans="1:10" x14ac:dyDescent="0.35">
      <c r="B18" t="s">
        <v>235</v>
      </c>
      <c r="C18">
        <v>2023</v>
      </c>
      <c r="D18" t="s">
        <v>13</v>
      </c>
      <c r="E18" t="s">
        <v>14</v>
      </c>
      <c r="F18">
        <v>26865</v>
      </c>
      <c r="G18">
        <v>164384742</v>
      </c>
      <c r="H18">
        <v>16.3</v>
      </c>
      <c r="I18">
        <v>16.2</v>
      </c>
      <c r="J18" s="11" t="str">
        <f t="shared" si="0"/>
        <v>2023Male</v>
      </c>
    </row>
    <row r="19" spans="1:10" x14ac:dyDescent="0.35">
      <c r="A19" t="s">
        <v>168</v>
      </c>
      <c r="B19" t="s">
        <v>235</v>
      </c>
      <c r="C19">
        <v>2023</v>
      </c>
      <c r="F19">
        <v>37393</v>
      </c>
      <c r="G19">
        <v>331893745</v>
      </c>
      <c r="H19">
        <v>11.3</v>
      </c>
      <c r="I19">
        <v>11.3</v>
      </c>
      <c r="J19" s="11" t="str">
        <f t="shared" si="0"/>
        <v>2023</v>
      </c>
    </row>
    <row r="20" spans="1:10" x14ac:dyDescent="0.35">
      <c r="A20" t="s">
        <v>168</v>
      </c>
      <c r="F20">
        <v>440193</v>
      </c>
      <c r="G20">
        <v>1980572315</v>
      </c>
      <c r="H20">
        <v>22.2</v>
      </c>
      <c r="I20">
        <v>22.4</v>
      </c>
      <c r="J20" s="11" t="str">
        <f t="shared" si="0"/>
        <v/>
      </c>
    </row>
    <row r="21" spans="1:10" x14ac:dyDescent="0.35">
      <c r="A21" t="s">
        <v>34</v>
      </c>
    </row>
    <row r="22" spans="1:10" x14ac:dyDescent="0.35">
      <c r="A22" t="s">
        <v>236</v>
      </c>
    </row>
    <row r="23" spans="1:10" x14ac:dyDescent="0.35">
      <c r="A23" t="s">
        <v>36</v>
      </c>
    </row>
    <row r="24" spans="1:10" x14ac:dyDescent="0.35">
      <c r="A24" t="s">
        <v>177</v>
      </c>
    </row>
    <row r="25" spans="1:10" x14ac:dyDescent="0.35">
      <c r="A25" t="s">
        <v>91</v>
      </c>
    </row>
    <row r="26" spans="1:10" x14ac:dyDescent="0.35">
      <c r="A26" t="s">
        <v>165</v>
      </c>
    </row>
    <row r="27" spans="1:10" x14ac:dyDescent="0.35">
      <c r="A27" t="s">
        <v>40</v>
      </c>
    </row>
    <row r="28" spans="1:10" x14ac:dyDescent="0.35">
      <c r="A28" t="s">
        <v>41</v>
      </c>
    </row>
    <row r="29" spans="1:10" x14ac:dyDescent="0.35">
      <c r="A29" t="s">
        <v>92</v>
      </c>
    </row>
    <row r="30" spans="1:10" x14ac:dyDescent="0.35">
      <c r="A30" t="s">
        <v>42</v>
      </c>
    </row>
    <row r="31" spans="1:10" x14ac:dyDescent="0.35">
      <c r="A31" t="s">
        <v>43</v>
      </c>
    </row>
    <row r="32" spans="1:10" x14ac:dyDescent="0.35">
      <c r="A32" t="s">
        <v>34</v>
      </c>
    </row>
    <row r="33" spans="1:1" x14ac:dyDescent="0.35">
      <c r="A33" t="s">
        <v>164</v>
      </c>
    </row>
    <row r="34" spans="1:1" x14ac:dyDescent="0.35">
      <c r="A34" t="s">
        <v>34</v>
      </c>
    </row>
    <row r="35" spans="1:1" x14ac:dyDescent="0.35">
      <c r="A35" t="s">
        <v>237</v>
      </c>
    </row>
    <row r="36" spans="1:1" x14ac:dyDescent="0.35">
      <c r="A36" t="s">
        <v>34</v>
      </c>
    </row>
    <row r="37" spans="1:1" x14ac:dyDescent="0.35">
      <c r="A37" t="s">
        <v>162</v>
      </c>
    </row>
    <row r="38" spans="1:1" x14ac:dyDescent="0.35">
      <c r="A38" t="s">
        <v>238</v>
      </c>
    </row>
    <row r="39" spans="1:1" x14ac:dyDescent="0.35">
      <c r="A39" t="s">
        <v>239</v>
      </c>
    </row>
    <row r="40" spans="1:1" x14ac:dyDescent="0.35">
      <c r="A40" t="s">
        <v>240</v>
      </c>
    </row>
    <row r="41" spans="1:1" x14ac:dyDescent="0.35">
      <c r="A41" t="s">
        <v>158</v>
      </c>
    </row>
    <row r="42" spans="1:1" x14ac:dyDescent="0.35">
      <c r="A42" t="s">
        <v>34</v>
      </c>
    </row>
    <row r="43" spans="1:1" x14ac:dyDescent="0.35">
      <c r="A43" t="s">
        <v>52</v>
      </c>
    </row>
    <row r="44" spans="1:1" x14ac:dyDescent="0.35">
      <c r="A44" t="s">
        <v>157</v>
      </c>
    </row>
    <row r="45" spans="1:1" x14ac:dyDescent="0.35">
      <c r="A45" t="s">
        <v>156</v>
      </c>
    </row>
    <row r="46" spans="1:1" x14ac:dyDescent="0.35">
      <c r="A46" t="s">
        <v>103</v>
      </c>
    </row>
    <row r="47" spans="1:1" x14ac:dyDescent="0.35">
      <c r="A47" t="s">
        <v>155</v>
      </c>
    </row>
    <row r="48" spans="1:1" x14ac:dyDescent="0.35">
      <c r="A48" t="s">
        <v>154</v>
      </c>
    </row>
    <row r="49" spans="1:1" x14ac:dyDescent="0.35">
      <c r="A49" t="s">
        <v>241</v>
      </c>
    </row>
    <row r="50" spans="1:1" x14ac:dyDescent="0.35">
      <c r="A50" t="s">
        <v>242</v>
      </c>
    </row>
    <row r="51" spans="1:1" x14ac:dyDescent="0.35">
      <c r="A51" t="s">
        <v>243</v>
      </c>
    </row>
    <row r="52" spans="1:1" x14ac:dyDescent="0.35">
      <c r="A52" t="s">
        <v>244</v>
      </c>
    </row>
    <row r="53" spans="1:1" x14ac:dyDescent="0.35">
      <c r="A53" t="s">
        <v>245</v>
      </c>
    </row>
    <row r="54" spans="1:1" x14ac:dyDescent="0.35">
      <c r="A54" t="s">
        <v>246</v>
      </c>
    </row>
    <row r="55" spans="1:1" x14ac:dyDescent="0.35">
      <c r="A55" t="s">
        <v>247</v>
      </c>
    </row>
    <row r="56" spans="1:1" x14ac:dyDescent="0.35">
      <c r="A56" t="s">
        <v>248</v>
      </c>
    </row>
    <row r="57" spans="1:1" x14ac:dyDescent="0.35">
      <c r="A57" t="s">
        <v>249</v>
      </c>
    </row>
    <row r="58" spans="1:1" x14ac:dyDescent="0.35">
      <c r="A58" t="s">
        <v>148</v>
      </c>
    </row>
    <row r="59" spans="1:1" x14ac:dyDescent="0.35">
      <c r="A59" t="s">
        <v>147</v>
      </c>
    </row>
    <row r="60" spans="1:1" x14ac:dyDescent="0.35">
      <c r="A60" t="s">
        <v>146</v>
      </c>
    </row>
    <row r="61" spans="1:1" x14ac:dyDescent="0.35">
      <c r="A61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1286-6C18-44F6-BE21-F3A3659D9C27}">
  <sheetPr codeName="Sheet6">
    <tabColor theme="8"/>
  </sheetPr>
  <dimension ref="A1:I301"/>
  <sheetViews>
    <sheetView workbookViewId="0">
      <selection activeCell="K241" sqref="K241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10" t="s">
        <v>3</v>
      </c>
      <c r="E1" s="10" t="s">
        <v>4</v>
      </c>
      <c r="F1" t="s">
        <v>7</v>
      </c>
      <c r="G1" t="s">
        <v>8</v>
      </c>
      <c r="H1" t="s">
        <v>9</v>
      </c>
      <c r="I1" t="s">
        <v>204</v>
      </c>
    </row>
    <row r="2" spans="1:9" x14ac:dyDescent="0.35">
      <c r="B2">
        <v>1999</v>
      </c>
      <c r="C2">
        <v>1999</v>
      </c>
      <c r="D2" s="10" t="s">
        <v>15</v>
      </c>
      <c r="E2" s="10" t="s">
        <v>16</v>
      </c>
      <c r="F2">
        <v>663</v>
      </c>
      <c r="G2">
        <v>19815847</v>
      </c>
      <c r="H2">
        <v>3.3</v>
      </c>
      <c r="I2" t="str">
        <f>C2&amp;D2</f>
        <v>199915-24 years</v>
      </c>
    </row>
    <row r="3" spans="1:9" x14ac:dyDescent="0.35">
      <c r="B3">
        <v>1999</v>
      </c>
      <c r="C3">
        <v>1999</v>
      </c>
      <c r="D3" s="10" t="s">
        <v>17</v>
      </c>
      <c r="E3" s="10" t="s">
        <v>18</v>
      </c>
      <c r="F3">
        <v>1729</v>
      </c>
      <c r="G3">
        <v>20233316</v>
      </c>
      <c r="H3">
        <v>8.5</v>
      </c>
      <c r="I3" t="str">
        <f t="shared" ref="I3:I66" si="0">C3&amp;D3</f>
        <v>199925-34 years</v>
      </c>
    </row>
    <row r="4" spans="1:9" x14ac:dyDescent="0.35">
      <c r="B4">
        <v>1999</v>
      </c>
      <c r="C4">
        <v>1999</v>
      </c>
      <c r="D4" s="10" t="s">
        <v>19</v>
      </c>
      <c r="E4" s="10" t="s">
        <v>20</v>
      </c>
      <c r="F4">
        <v>3138</v>
      </c>
      <c r="G4">
        <v>22407073</v>
      </c>
      <c r="H4">
        <v>14</v>
      </c>
      <c r="I4" t="str">
        <f t="shared" si="0"/>
        <v>199935-44 years</v>
      </c>
    </row>
    <row r="5" spans="1:9" x14ac:dyDescent="0.35">
      <c r="B5">
        <v>1999</v>
      </c>
      <c r="C5">
        <v>1999</v>
      </c>
      <c r="D5" s="10" t="s">
        <v>21</v>
      </c>
      <c r="E5" s="10" t="s">
        <v>22</v>
      </c>
      <c r="F5">
        <v>1957</v>
      </c>
      <c r="G5">
        <v>17945514</v>
      </c>
      <c r="H5">
        <v>10.9</v>
      </c>
      <c r="I5" t="str">
        <f t="shared" si="0"/>
        <v>199945-54 years</v>
      </c>
    </row>
    <row r="6" spans="1:9" x14ac:dyDescent="0.35">
      <c r="B6">
        <v>1999</v>
      </c>
      <c r="C6">
        <v>1999</v>
      </c>
      <c r="D6" s="10" t="s">
        <v>23</v>
      </c>
      <c r="E6" s="10" t="s">
        <v>24</v>
      </c>
      <c r="F6">
        <v>364</v>
      </c>
      <c r="G6">
        <v>11399263</v>
      </c>
      <c r="H6">
        <v>3.2</v>
      </c>
      <c r="I6" t="str">
        <f t="shared" si="0"/>
        <v>199955-64 years</v>
      </c>
    </row>
    <row r="7" spans="1:9" x14ac:dyDescent="0.35">
      <c r="B7">
        <v>1999</v>
      </c>
      <c r="C7">
        <v>1999</v>
      </c>
      <c r="D7" s="10" t="s">
        <v>25</v>
      </c>
      <c r="E7" s="10" t="s">
        <v>26</v>
      </c>
      <c r="F7">
        <v>121</v>
      </c>
      <c r="G7">
        <v>8293485</v>
      </c>
      <c r="H7">
        <v>1.5</v>
      </c>
      <c r="I7" t="str">
        <f t="shared" si="0"/>
        <v>199965-74 years</v>
      </c>
    </row>
    <row r="8" spans="1:9" x14ac:dyDescent="0.35">
      <c r="B8">
        <v>1999</v>
      </c>
      <c r="C8">
        <v>1999</v>
      </c>
      <c r="D8" s="10" t="s">
        <v>27</v>
      </c>
      <c r="E8" s="10" t="s">
        <v>28</v>
      </c>
      <c r="F8">
        <v>71</v>
      </c>
      <c r="G8">
        <v>4813716</v>
      </c>
      <c r="H8">
        <v>1.5</v>
      </c>
      <c r="I8" t="str">
        <f t="shared" si="0"/>
        <v>199975-84 years</v>
      </c>
    </row>
    <row r="9" spans="1:9" x14ac:dyDescent="0.35">
      <c r="B9">
        <v>1999</v>
      </c>
      <c r="C9">
        <v>1999</v>
      </c>
      <c r="D9" s="10" t="s">
        <v>29</v>
      </c>
      <c r="E9" s="10" t="s">
        <v>30</v>
      </c>
      <c r="F9">
        <v>39</v>
      </c>
      <c r="G9">
        <v>1193310</v>
      </c>
      <c r="H9">
        <v>3.3</v>
      </c>
      <c r="I9" t="str">
        <f t="shared" si="0"/>
        <v>199985+ years</v>
      </c>
    </row>
    <row r="10" spans="1:9" x14ac:dyDescent="0.35">
      <c r="A10" t="s">
        <v>168</v>
      </c>
      <c r="B10">
        <v>1999</v>
      </c>
      <c r="C10">
        <v>1999</v>
      </c>
      <c r="F10">
        <v>8111</v>
      </c>
      <c r="G10">
        <v>136802873</v>
      </c>
      <c r="H10">
        <v>5.9</v>
      </c>
      <c r="I10" t="str">
        <f t="shared" si="0"/>
        <v>1999</v>
      </c>
    </row>
    <row r="11" spans="1:9" x14ac:dyDescent="0.35">
      <c r="B11">
        <v>2000</v>
      </c>
      <c r="C11">
        <v>2000</v>
      </c>
      <c r="D11" s="10" t="s">
        <v>15</v>
      </c>
      <c r="E11" s="10" t="s">
        <v>16</v>
      </c>
      <c r="F11">
        <v>824</v>
      </c>
      <c r="G11">
        <v>20078818</v>
      </c>
      <c r="H11">
        <v>4.0999999999999996</v>
      </c>
      <c r="I11" t="str">
        <f t="shared" si="0"/>
        <v>200015-24 years</v>
      </c>
    </row>
    <row r="12" spans="1:9" x14ac:dyDescent="0.35">
      <c r="B12">
        <v>2000</v>
      </c>
      <c r="C12">
        <v>2000</v>
      </c>
      <c r="D12" s="10" t="s">
        <v>17</v>
      </c>
      <c r="E12" s="10" t="s">
        <v>18</v>
      </c>
      <c r="F12">
        <v>1703</v>
      </c>
      <c r="G12">
        <v>20120529</v>
      </c>
      <c r="H12">
        <v>8.5</v>
      </c>
      <c r="I12" t="str">
        <f t="shared" si="0"/>
        <v>200025-34 years</v>
      </c>
    </row>
    <row r="13" spans="1:9" x14ac:dyDescent="0.35">
      <c r="B13">
        <v>2000</v>
      </c>
      <c r="C13">
        <v>2000</v>
      </c>
      <c r="D13" s="10" t="s">
        <v>19</v>
      </c>
      <c r="E13" s="10" t="s">
        <v>20</v>
      </c>
      <c r="F13">
        <v>3199</v>
      </c>
      <c r="G13">
        <v>22447798</v>
      </c>
      <c r="H13">
        <v>14.3</v>
      </c>
      <c r="I13" t="str">
        <f t="shared" si="0"/>
        <v>200035-44 years</v>
      </c>
    </row>
    <row r="14" spans="1:9" x14ac:dyDescent="0.35">
      <c r="B14">
        <v>2000</v>
      </c>
      <c r="C14">
        <v>2000</v>
      </c>
      <c r="D14" s="10" t="s">
        <v>21</v>
      </c>
      <c r="E14" s="10" t="s">
        <v>22</v>
      </c>
      <c r="F14">
        <v>2077</v>
      </c>
      <c r="G14">
        <v>18497230</v>
      </c>
      <c r="H14">
        <v>11.2</v>
      </c>
      <c r="I14" t="str">
        <f t="shared" si="0"/>
        <v>200045-54 years</v>
      </c>
    </row>
    <row r="15" spans="1:9" x14ac:dyDescent="0.35">
      <c r="B15">
        <v>2000</v>
      </c>
      <c r="C15">
        <v>2000</v>
      </c>
      <c r="D15" s="10" t="s">
        <v>23</v>
      </c>
      <c r="E15" s="10" t="s">
        <v>24</v>
      </c>
      <c r="F15">
        <v>310</v>
      </c>
      <c r="G15">
        <v>11645356</v>
      </c>
      <c r="H15">
        <v>2.7</v>
      </c>
      <c r="I15" t="str">
        <f t="shared" si="0"/>
        <v>200055-64 years</v>
      </c>
    </row>
    <row r="16" spans="1:9" x14ac:dyDescent="0.35">
      <c r="B16">
        <v>2000</v>
      </c>
      <c r="C16">
        <v>2000</v>
      </c>
      <c r="D16" s="10" t="s">
        <v>25</v>
      </c>
      <c r="E16" s="10" t="s">
        <v>26</v>
      </c>
      <c r="F16">
        <v>110</v>
      </c>
      <c r="G16">
        <v>8303274</v>
      </c>
      <c r="H16">
        <v>1.3</v>
      </c>
      <c r="I16" t="str">
        <f t="shared" si="0"/>
        <v>200065-74 years</v>
      </c>
    </row>
    <row r="17" spans="1:9" x14ac:dyDescent="0.35">
      <c r="B17">
        <v>2000</v>
      </c>
      <c r="C17">
        <v>2000</v>
      </c>
      <c r="D17" s="10" t="s">
        <v>27</v>
      </c>
      <c r="E17" s="10" t="s">
        <v>28</v>
      </c>
      <c r="F17">
        <v>62</v>
      </c>
      <c r="G17">
        <v>4879353</v>
      </c>
      <c r="H17">
        <v>1.3</v>
      </c>
      <c r="I17" t="str">
        <f t="shared" si="0"/>
        <v>200075-84 years</v>
      </c>
    </row>
    <row r="18" spans="1:9" x14ac:dyDescent="0.35">
      <c r="B18">
        <v>2000</v>
      </c>
      <c r="C18">
        <v>2000</v>
      </c>
      <c r="D18" s="10" t="s">
        <v>29</v>
      </c>
      <c r="E18" s="10" t="s">
        <v>30</v>
      </c>
      <c r="F18">
        <v>54</v>
      </c>
      <c r="G18">
        <v>1226998</v>
      </c>
      <c r="H18">
        <v>4.4000000000000004</v>
      </c>
      <c r="I18" t="str">
        <f t="shared" si="0"/>
        <v>200085+ years</v>
      </c>
    </row>
    <row r="19" spans="1:9" x14ac:dyDescent="0.35">
      <c r="A19" t="s">
        <v>168</v>
      </c>
      <c r="B19">
        <v>2000</v>
      </c>
      <c r="C19">
        <v>2000</v>
      </c>
      <c r="F19">
        <v>8368</v>
      </c>
      <c r="G19">
        <v>138053563</v>
      </c>
      <c r="H19">
        <v>6.1</v>
      </c>
      <c r="I19" t="str">
        <f t="shared" si="0"/>
        <v>2000</v>
      </c>
    </row>
    <row r="20" spans="1:9" x14ac:dyDescent="0.35">
      <c r="B20">
        <v>2001</v>
      </c>
      <c r="C20">
        <v>2001</v>
      </c>
      <c r="D20" s="10" t="s">
        <v>118</v>
      </c>
      <c r="E20" s="10" t="s">
        <v>221</v>
      </c>
      <c r="F20">
        <v>15</v>
      </c>
      <c r="G20">
        <v>7817023</v>
      </c>
      <c r="H20" t="s">
        <v>220</v>
      </c>
      <c r="I20" t="str">
        <f t="shared" si="0"/>
        <v>20011-4 years</v>
      </c>
    </row>
    <row r="21" spans="1:9" x14ac:dyDescent="0.35">
      <c r="B21">
        <v>2001</v>
      </c>
      <c r="C21">
        <v>2001</v>
      </c>
      <c r="D21" s="10" t="s">
        <v>10</v>
      </c>
      <c r="E21" s="10" t="s">
        <v>219</v>
      </c>
      <c r="F21">
        <v>11</v>
      </c>
      <c r="G21">
        <v>21076273</v>
      </c>
      <c r="H21" t="s">
        <v>220</v>
      </c>
      <c r="I21" t="str">
        <f t="shared" si="0"/>
        <v>20015-14 years</v>
      </c>
    </row>
    <row r="22" spans="1:9" x14ac:dyDescent="0.35">
      <c r="B22">
        <v>2001</v>
      </c>
      <c r="C22">
        <v>2001</v>
      </c>
      <c r="D22" s="10" t="s">
        <v>15</v>
      </c>
      <c r="E22" s="10" t="s">
        <v>16</v>
      </c>
      <c r="F22">
        <v>980</v>
      </c>
      <c r="G22">
        <v>20627723</v>
      </c>
      <c r="H22">
        <v>4.8</v>
      </c>
      <c r="I22" t="str">
        <f t="shared" si="0"/>
        <v>200115-24 years</v>
      </c>
    </row>
    <row r="23" spans="1:9" x14ac:dyDescent="0.35">
      <c r="B23">
        <v>2001</v>
      </c>
      <c r="C23">
        <v>2001</v>
      </c>
      <c r="D23" s="10" t="s">
        <v>17</v>
      </c>
      <c r="E23" s="10" t="s">
        <v>18</v>
      </c>
      <c r="F23">
        <v>1777</v>
      </c>
      <c r="G23">
        <v>19904479</v>
      </c>
      <c r="H23">
        <v>8.9</v>
      </c>
      <c r="I23" t="str">
        <f t="shared" si="0"/>
        <v>200125-34 years</v>
      </c>
    </row>
    <row r="24" spans="1:9" x14ac:dyDescent="0.35">
      <c r="B24">
        <v>2001</v>
      </c>
      <c r="C24">
        <v>2001</v>
      </c>
      <c r="D24" s="10" t="s">
        <v>19</v>
      </c>
      <c r="E24" s="10" t="s">
        <v>20</v>
      </c>
      <c r="F24">
        <v>3320</v>
      </c>
      <c r="G24">
        <v>22409323</v>
      </c>
      <c r="H24">
        <v>14.8</v>
      </c>
      <c r="I24" t="str">
        <f t="shared" si="0"/>
        <v>200135-44 years</v>
      </c>
    </row>
    <row r="25" spans="1:9" x14ac:dyDescent="0.35">
      <c r="B25">
        <v>2001</v>
      </c>
      <c r="C25">
        <v>2001</v>
      </c>
      <c r="D25" s="10" t="s">
        <v>21</v>
      </c>
      <c r="E25" s="10" t="s">
        <v>22</v>
      </c>
      <c r="F25">
        <v>2341</v>
      </c>
      <c r="G25">
        <v>19339187</v>
      </c>
      <c r="H25">
        <v>12.1</v>
      </c>
      <c r="I25" t="str">
        <f t="shared" si="0"/>
        <v>200145-54 years</v>
      </c>
    </row>
    <row r="26" spans="1:9" x14ac:dyDescent="0.35">
      <c r="B26">
        <v>2001</v>
      </c>
      <c r="C26">
        <v>2001</v>
      </c>
      <c r="D26" s="10" t="s">
        <v>23</v>
      </c>
      <c r="E26" s="10" t="s">
        <v>24</v>
      </c>
      <c r="F26">
        <v>427</v>
      </c>
      <c r="G26">
        <v>12061729</v>
      </c>
      <c r="H26">
        <v>3.5</v>
      </c>
      <c r="I26" t="str">
        <f t="shared" si="0"/>
        <v>200155-64 years</v>
      </c>
    </row>
    <row r="27" spans="1:9" x14ac:dyDescent="0.35">
      <c r="B27">
        <v>2001</v>
      </c>
      <c r="C27">
        <v>2001</v>
      </c>
      <c r="D27" s="10" t="s">
        <v>25</v>
      </c>
      <c r="E27" s="10" t="s">
        <v>26</v>
      </c>
      <c r="F27">
        <v>126</v>
      </c>
      <c r="G27">
        <v>8341053</v>
      </c>
      <c r="H27">
        <v>1.5</v>
      </c>
      <c r="I27" t="str">
        <f t="shared" si="0"/>
        <v>200165-74 years</v>
      </c>
    </row>
    <row r="28" spans="1:9" x14ac:dyDescent="0.35">
      <c r="B28">
        <v>2001</v>
      </c>
      <c r="C28">
        <v>2001</v>
      </c>
      <c r="D28" s="10" t="s">
        <v>27</v>
      </c>
      <c r="E28" s="10" t="s">
        <v>28</v>
      </c>
      <c r="F28">
        <v>86</v>
      </c>
      <c r="G28">
        <v>5003885</v>
      </c>
      <c r="H28">
        <v>1.7</v>
      </c>
      <c r="I28" t="str">
        <f t="shared" si="0"/>
        <v>200175-84 years</v>
      </c>
    </row>
    <row r="29" spans="1:9" x14ac:dyDescent="0.35">
      <c r="B29">
        <v>2001</v>
      </c>
      <c r="C29">
        <v>2001</v>
      </c>
      <c r="D29" s="10" t="s">
        <v>29</v>
      </c>
      <c r="E29" s="10" t="s">
        <v>30</v>
      </c>
      <c r="F29">
        <v>24</v>
      </c>
      <c r="G29">
        <v>1261064</v>
      </c>
      <c r="H29">
        <v>1.9</v>
      </c>
      <c r="I29" t="str">
        <f t="shared" si="0"/>
        <v>200185+ years</v>
      </c>
    </row>
    <row r="30" spans="1:9" x14ac:dyDescent="0.35">
      <c r="A30" t="s">
        <v>168</v>
      </c>
      <c r="B30">
        <v>2001</v>
      </c>
      <c r="C30">
        <v>2001</v>
      </c>
      <c r="F30">
        <v>9120</v>
      </c>
      <c r="G30">
        <v>139891492</v>
      </c>
      <c r="H30">
        <v>6.5</v>
      </c>
      <c r="I30" t="str">
        <f t="shared" si="0"/>
        <v>2001</v>
      </c>
    </row>
    <row r="31" spans="1:9" x14ac:dyDescent="0.35">
      <c r="B31">
        <v>2002</v>
      </c>
      <c r="C31">
        <v>2002</v>
      </c>
      <c r="D31" s="10" t="s">
        <v>117</v>
      </c>
      <c r="E31" s="10" t="s">
        <v>222</v>
      </c>
      <c r="F31">
        <v>15</v>
      </c>
      <c r="G31">
        <v>2018522</v>
      </c>
      <c r="H31" t="s">
        <v>220</v>
      </c>
      <c r="I31" t="str">
        <f t="shared" si="0"/>
        <v>2002&lt; 1 year</v>
      </c>
    </row>
    <row r="32" spans="1:9" x14ac:dyDescent="0.35">
      <c r="B32">
        <v>2002</v>
      </c>
      <c r="C32">
        <v>2002</v>
      </c>
      <c r="D32" s="10" t="s">
        <v>10</v>
      </c>
      <c r="E32" s="10" t="s">
        <v>219</v>
      </c>
      <c r="F32">
        <v>13</v>
      </c>
      <c r="G32">
        <v>21062681</v>
      </c>
      <c r="H32" t="s">
        <v>220</v>
      </c>
      <c r="I32" t="str">
        <f t="shared" si="0"/>
        <v>20025-14 years</v>
      </c>
    </row>
    <row r="33" spans="1:9" x14ac:dyDescent="0.35">
      <c r="B33">
        <v>2002</v>
      </c>
      <c r="C33">
        <v>2002</v>
      </c>
      <c r="D33" s="10" t="s">
        <v>15</v>
      </c>
      <c r="E33" s="10" t="s">
        <v>16</v>
      </c>
      <c r="F33">
        <v>1220</v>
      </c>
      <c r="G33">
        <v>20956011</v>
      </c>
      <c r="H33">
        <v>5.8</v>
      </c>
      <c r="I33" t="str">
        <f t="shared" si="0"/>
        <v>200215-24 years</v>
      </c>
    </row>
    <row r="34" spans="1:9" x14ac:dyDescent="0.35">
      <c r="B34">
        <v>2002</v>
      </c>
      <c r="C34">
        <v>2002</v>
      </c>
      <c r="D34" s="10" t="s">
        <v>17</v>
      </c>
      <c r="E34" s="10" t="s">
        <v>18</v>
      </c>
      <c r="F34">
        <v>2197</v>
      </c>
      <c r="G34">
        <v>19830867</v>
      </c>
      <c r="H34">
        <v>11.1</v>
      </c>
      <c r="I34" t="str">
        <f t="shared" si="0"/>
        <v>200225-34 years</v>
      </c>
    </row>
    <row r="35" spans="1:9" x14ac:dyDescent="0.35">
      <c r="B35">
        <v>2002</v>
      </c>
      <c r="C35">
        <v>2002</v>
      </c>
      <c r="D35" s="10" t="s">
        <v>19</v>
      </c>
      <c r="E35" s="10" t="s">
        <v>20</v>
      </c>
      <c r="F35">
        <v>3910</v>
      </c>
      <c r="G35">
        <v>22201194</v>
      </c>
      <c r="H35">
        <v>17.600000000000001</v>
      </c>
      <c r="I35" t="str">
        <f t="shared" si="0"/>
        <v>200235-44 years</v>
      </c>
    </row>
    <row r="36" spans="1:9" x14ac:dyDescent="0.35">
      <c r="B36">
        <v>2002</v>
      </c>
      <c r="C36">
        <v>2002</v>
      </c>
      <c r="D36" s="10" t="s">
        <v>21</v>
      </c>
      <c r="E36" s="10" t="s">
        <v>22</v>
      </c>
      <c r="F36">
        <v>2957</v>
      </c>
      <c r="G36">
        <v>19634591</v>
      </c>
      <c r="H36">
        <v>15.1</v>
      </c>
      <c r="I36" t="str">
        <f t="shared" si="0"/>
        <v>200245-54 years</v>
      </c>
    </row>
    <row r="37" spans="1:9" x14ac:dyDescent="0.35">
      <c r="B37">
        <v>2002</v>
      </c>
      <c r="C37">
        <v>2002</v>
      </c>
      <c r="D37" s="10" t="s">
        <v>23</v>
      </c>
      <c r="E37" s="10" t="s">
        <v>24</v>
      </c>
      <c r="F37">
        <v>581</v>
      </c>
      <c r="G37">
        <v>12849674</v>
      </c>
      <c r="H37">
        <v>4.5</v>
      </c>
      <c r="I37" t="str">
        <f t="shared" si="0"/>
        <v>200255-64 years</v>
      </c>
    </row>
    <row r="38" spans="1:9" x14ac:dyDescent="0.35">
      <c r="B38">
        <v>2002</v>
      </c>
      <c r="C38">
        <v>2002</v>
      </c>
      <c r="D38" s="10" t="s">
        <v>25</v>
      </c>
      <c r="E38" s="10" t="s">
        <v>26</v>
      </c>
      <c r="F38">
        <v>144</v>
      </c>
      <c r="G38">
        <v>8371877</v>
      </c>
      <c r="H38">
        <v>1.7</v>
      </c>
      <c r="I38" t="str">
        <f t="shared" si="0"/>
        <v>200265-74 years</v>
      </c>
    </row>
    <row r="39" spans="1:9" x14ac:dyDescent="0.35">
      <c r="B39">
        <v>2002</v>
      </c>
      <c r="C39">
        <v>2002</v>
      </c>
      <c r="D39" s="10" t="s">
        <v>27</v>
      </c>
      <c r="E39" s="10" t="s">
        <v>28</v>
      </c>
      <c r="F39">
        <v>90</v>
      </c>
      <c r="G39">
        <v>5100760</v>
      </c>
      <c r="H39">
        <v>1.8</v>
      </c>
      <c r="I39" t="str">
        <f t="shared" si="0"/>
        <v>200275-84 years</v>
      </c>
    </row>
    <row r="40" spans="1:9" x14ac:dyDescent="0.35">
      <c r="B40">
        <v>2002</v>
      </c>
      <c r="C40">
        <v>2002</v>
      </c>
      <c r="D40" s="10" t="s">
        <v>29</v>
      </c>
      <c r="E40" s="10" t="s">
        <v>30</v>
      </c>
      <c r="F40">
        <v>52</v>
      </c>
      <c r="G40">
        <v>1291362</v>
      </c>
      <c r="H40">
        <v>4</v>
      </c>
      <c r="I40" t="str">
        <f t="shared" si="0"/>
        <v>200285+ years</v>
      </c>
    </row>
    <row r="41" spans="1:9" x14ac:dyDescent="0.35">
      <c r="A41" t="s">
        <v>168</v>
      </c>
      <c r="B41">
        <v>2002</v>
      </c>
      <c r="C41">
        <v>2002</v>
      </c>
      <c r="F41">
        <v>11191</v>
      </c>
      <c r="G41">
        <v>141230559</v>
      </c>
      <c r="H41">
        <v>7.9</v>
      </c>
      <c r="I41" t="str">
        <f t="shared" si="0"/>
        <v>2002</v>
      </c>
    </row>
    <row r="42" spans="1:9" x14ac:dyDescent="0.35">
      <c r="B42">
        <v>2003</v>
      </c>
      <c r="C42">
        <v>2003</v>
      </c>
      <c r="D42" s="10" t="s">
        <v>118</v>
      </c>
      <c r="E42" s="10" t="s">
        <v>221</v>
      </c>
      <c r="F42">
        <v>15</v>
      </c>
      <c r="G42">
        <v>7979882</v>
      </c>
      <c r="H42" t="s">
        <v>220</v>
      </c>
      <c r="I42" t="str">
        <f t="shared" si="0"/>
        <v>20031-4 years</v>
      </c>
    </row>
    <row r="43" spans="1:9" x14ac:dyDescent="0.35">
      <c r="B43">
        <v>2003</v>
      </c>
      <c r="C43">
        <v>2003</v>
      </c>
      <c r="D43" s="10" t="s">
        <v>10</v>
      </c>
      <c r="E43" s="10" t="s">
        <v>219</v>
      </c>
      <c r="F43">
        <v>13</v>
      </c>
      <c r="G43">
        <v>21010082</v>
      </c>
      <c r="H43" t="s">
        <v>220</v>
      </c>
      <c r="I43" t="str">
        <f t="shared" si="0"/>
        <v>20035-14 years</v>
      </c>
    </row>
    <row r="44" spans="1:9" x14ac:dyDescent="0.35">
      <c r="B44">
        <v>2003</v>
      </c>
      <c r="C44">
        <v>2003</v>
      </c>
      <c r="D44" s="10" t="s">
        <v>15</v>
      </c>
      <c r="E44" s="10" t="s">
        <v>16</v>
      </c>
      <c r="F44">
        <v>1465</v>
      </c>
      <c r="G44">
        <v>21208564</v>
      </c>
      <c r="H44">
        <v>6.9</v>
      </c>
      <c r="I44" t="str">
        <f t="shared" si="0"/>
        <v>200315-24 years</v>
      </c>
    </row>
    <row r="45" spans="1:9" x14ac:dyDescent="0.35">
      <c r="B45">
        <v>2003</v>
      </c>
      <c r="C45">
        <v>2003</v>
      </c>
      <c r="D45" s="10" t="s">
        <v>17</v>
      </c>
      <c r="E45" s="10" t="s">
        <v>18</v>
      </c>
      <c r="F45">
        <v>2405</v>
      </c>
      <c r="G45">
        <v>19742873</v>
      </c>
      <c r="H45">
        <v>12.2</v>
      </c>
      <c r="I45" t="str">
        <f t="shared" si="0"/>
        <v>200325-34 years</v>
      </c>
    </row>
    <row r="46" spans="1:9" x14ac:dyDescent="0.35">
      <c r="B46">
        <v>2003</v>
      </c>
      <c r="C46">
        <v>2003</v>
      </c>
      <c r="D46" s="10" t="s">
        <v>19</v>
      </c>
      <c r="E46" s="10" t="s">
        <v>20</v>
      </c>
      <c r="F46">
        <v>3954</v>
      </c>
      <c r="G46">
        <v>21947503</v>
      </c>
      <c r="H46">
        <v>18</v>
      </c>
      <c r="I46" t="str">
        <f t="shared" si="0"/>
        <v>200335-44 years</v>
      </c>
    </row>
    <row r="47" spans="1:9" x14ac:dyDescent="0.35">
      <c r="B47">
        <v>2003</v>
      </c>
      <c r="C47">
        <v>2003</v>
      </c>
      <c r="D47" s="10" t="s">
        <v>21</v>
      </c>
      <c r="E47" s="10" t="s">
        <v>22</v>
      </c>
      <c r="F47">
        <v>3394</v>
      </c>
      <c r="G47">
        <v>20043035</v>
      </c>
      <c r="H47">
        <v>16.899999999999999</v>
      </c>
      <c r="I47" t="str">
        <f t="shared" si="0"/>
        <v>200345-54 years</v>
      </c>
    </row>
    <row r="48" spans="1:9" x14ac:dyDescent="0.35">
      <c r="B48">
        <v>2003</v>
      </c>
      <c r="C48">
        <v>2003</v>
      </c>
      <c r="D48" s="10" t="s">
        <v>23</v>
      </c>
      <c r="E48" s="10" t="s">
        <v>24</v>
      </c>
      <c r="F48">
        <v>728</v>
      </c>
      <c r="G48">
        <v>13489526</v>
      </c>
      <c r="H48">
        <v>5.4</v>
      </c>
      <c r="I48" t="str">
        <f t="shared" si="0"/>
        <v>200355-64 years</v>
      </c>
    </row>
    <row r="49" spans="1:9" x14ac:dyDescent="0.35">
      <c r="B49">
        <v>2003</v>
      </c>
      <c r="C49">
        <v>2003</v>
      </c>
      <c r="D49" s="10" t="s">
        <v>25</v>
      </c>
      <c r="E49" s="10" t="s">
        <v>26</v>
      </c>
      <c r="F49">
        <v>164</v>
      </c>
      <c r="G49">
        <v>8452713</v>
      </c>
      <c r="H49">
        <v>1.9</v>
      </c>
      <c r="I49" t="str">
        <f t="shared" si="0"/>
        <v>200365-74 years</v>
      </c>
    </row>
    <row r="50" spans="1:9" x14ac:dyDescent="0.35">
      <c r="B50">
        <v>2003</v>
      </c>
      <c r="C50">
        <v>2003</v>
      </c>
      <c r="D50" s="10" t="s">
        <v>27</v>
      </c>
      <c r="E50" s="10" t="s">
        <v>28</v>
      </c>
      <c r="F50">
        <v>107</v>
      </c>
      <c r="G50">
        <v>5183281</v>
      </c>
      <c r="H50">
        <v>2.1</v>
      </c>
      <c r="I50" t="str">
        <f t="shared" si="0"/>
        <v>200375-84 years</v>
      </c>
    </row>
    <row r="51" spans="1:9" x14ac:dyDescent="0.35">
      <c r="B51">
        <v>2003</v>
      </c>
      <c r="C51">
        <v>2003</v>
      </c>
      <c r="D51" s="10" t="s">
        <v>29</v>
      </c>
      <c r="E51" s="10" t="s">
        <v>30</v>
      </c>
      <c r="F51">
        <v>39</v>
      </c>
      <c r="G51">
        <v>1338201</v>
      </c>
      <c r="H51">
        <v>2.9</v>
      </c>
      <c r="I51" t="str">
        <f t="shared" si="0"/>
        <v>200385+ years</v>
      </c>
    </row>
    <row r="52" spans="1:9" x14ac:dyDescent="0.35">
      <c r="A52" t="s">
        <v>168</v>
      </c>
      <c r="B52">
        <v>2003</v>
      </c>
      <c r="C52">
        <v>2003</v>
      </c>
      <c r="F52">
        <v>12297</v>
      </c>
      <c r="G52">
        <v>142428897</v>
      </c>
      <c r="H52">
        <v>8.6</v>
      </c>
      <c r="I52" t="str">
        <f t="shared" si="0"/>
        <v>2003</v>
      </c>
    </row>
    <row r="53" spans="1:9" x14ac:dyDescent="0.35">
      <c r="B53">
        <v>2004</v>
      </c>
      <c r="C53">
        <v>2004</v>
      </c>
      <c r="D53" s="10" t="s">
        <v>10</v>
      </c>
      <c r="E53" s="10" t="s">
        <v>219</v>
      </c>
      <c r="F53">
        <v>17</v>
      </c>
      <c r="G53">
        <v>20918980</v>
      </c>
      <c r="H53" t="s">
        <v>220</v>
      </c>
      <c r="I53" t="str">
        <f t="shared" si="0"/>
        <v>20045-14 years</v>
      </c>
    </row>
    <row r="54" spans="1:9" x14ac:dyDescent="0.35">
      <c r="B54">
        <v>2004</v>
      </c>
      <c r="C54">
        <v>2004</v>
      </c>
      <c r="D54" s="10" t="s">
        <v>15</v>
      </c>
      <c r="E54" s="10" t="s">
        <v>16</v>
      </c>
      <c r="F54">
        <v>1681</v>
      </c>
      <c r="G54">
        <v>21514678</v>
      </c>
      <c r="H54">
        <v>7.8</v>
      </c>
      <c r="I54" t="str">
        <f t="shared" si="0"/>
        <v>200415-24 years</v>
      </c>
    </row>
    <row r="55" spans="1:9" x14ac:dyDescent="0.35">
      <c r="B55">
        <v>2004</v>
      </c>
      <c r="C55">
        <v>2004</v>
      </c>
      <c r="D55" s="10" t="s">
        <v>17</v>
      </c>
      <c r="E55" s="10" t="s">
        <v>18</v>
      </c>
      <c r="F55">
        <v>2566</v>
      </c>
      <c r="G55">
        <v>19746331</v>
      </c>
      <c r="H55">
        <v>13</v>
      </c>
      <c r="I55" t="str">
        <f t="shared" si="0"/>
        <v>200425-34 years</v>
      </c>
    </row>
    <row r="56" spans="1:9" x14ac:dyDescent="0.35">
      <c r="B56">
        <v>2004</v>
      </c>
      <c r="C56">
        <v>2004</v>
      </c>
      <c r="D56" s="10" t="s">
        <v>19</v>
      </c>
      <c r="E56" s="10" t="s">
        <v>20</v>
      </c>
      <c r="F56">
        <v>3989</v>
      </c>
      <c r="G56">
        <v>21784541</v>
      </c>
      <c r="H56">
        <v>18.3</v>
      </c>
      <c r="I56" t="str">
        <f t="shared" si="0"/>
        <v>200435-44 years</v>
      </c>
    </row>
    <row r="57" spans="1:9" x14ac:dyDescent="0.35">
      <c r="B57">
        <v>2004</v>
      </c>
      <c r="C57">
        <v>2004</v>
      </c>
      <c r="D57" s="10" t="s">
        <v>21</v>
      </c>
      <c r="E57" s="10" t="s">
        <v>22</v>
      </c>
      <c r="F57">
        <v>3707</v>
      </c>
      <c r="G57">
        <v>20445801</v>
      </c>
      <c r="H57">
        <v>18.100000000000001</v>
      </c>
      <c r="I57" t="str">
        <f t="shared" si="0"/>
        <v>200445-54 years</v>
      </c>
    </row>
    <row r="58" spans="1:9" x14ac:dyDescent="0.35">
      <c r="B58">
        <v>2004</v>
      </c>
      <c r="C58">
        <v>2004</v>
      </c>
      <c r="D58" s="10" t="s">
        <v>23</v>
      </c>
      <c r="E58" s="10" t="s">
        <v>24</v>
      </c>
      <c r="F58">
        <v>841</v>
      </c>
      <c r="G58">
        <v>14119557</v>
      </c>
      <c r="H58">
        <v>6</v>
      </c>
      <c r="I58" t="str">
        <f t="shared" si="0"/>
        <v>200455-64 years</v>
      </c>
    </row>
    <row r="59" spans="1:9" x14ac:dyDescent="0.35">
      <c r="B59">
        <v>2004</v>
      </c>
      <c r="C59">
        <v>2004</v>
      </c>
      <c r="D59" s="10" t="s">
        <v>25</v>
      </c>
      <c r="E59" s="10" t="s">
        <v>26</v>
      </c>
      <c r="F59">
        <v>164</v>
      </c>
      <c r="G59">
        <v>8557170</v>
      </c>
      <c r="H59">
        <v>1.9</v>
      </c>
      <c r="I59" t="str">
        <f t="shared" si="0"/>
        <v>200465-74 years</v>
      </c>
    </row>
    <row r="60" spans="1:9" x14ac:dyDescent="0.35">
      <c r="B60">
        <v>2004</v>
      </c>
      <c r="C60">
        <v>2004</v>
      </c>
      <c r="D60" s="10" t="s">
        <v>27</v>
      </c>
      <c r="E60" s="10" t="s">
        <v>28</v>
      </c>
      <c r="F60">
        <v>95</v>
      </c>
      <c r="G60">
        <v>5251161</v>
      </c>
      <c r="H60">
        <v>1.8</v>
      </c>
      <c r="I60" t="str">
        <f t="shared" si="0"/>
        <v>200475-84 years</v>
      </c>
    </row>
    <row r="61" spans="1:9" x14ac:dyDescent="0.35">
      <c r="B61">
        <v>2004</v>
      </c>
      <c r="C61">
        <v>2004</v>
      </c>
      <c r="D61" s="10" t="s">
        <v>29</v>
      </c>
      <c r="E61" s="10" t="s">
        <v>30</v>
      </c>
      <c r="F61">
        <v>39</v>
      </c>
      <c r="G61">
        <v>1379299</v>
      </c>
      <c r="H61">
        <v>2.8</v>
      </c>
      <c r="I61" t="str">
        <f t="shared" si="0"/>
        <v>200485+ years</v>
      </c>
    </row>
    <row r="62" spans="1:9" x14ac:dyDescent="0.35">
      <c r="A62" t="s">
        <v>168</v>
      </c>
      <c r="B62">
        <v>2004</v>
      </c>
      <c r="C62">
        <v>2004</v>
      </c>
      <c r="F62">
        <v>13114</v>
      </c>
      <c r="G62">
        <v>143828012</v>
      </c>
      <c r="H62">
        <v>9.1</v>
      </c>
      <c r="I62" t="str">
        <f t="shared" si="0"/>
        <v>2004</v>
      </c>
    </row>
    <row r="63" spans="1:9" x14ac:dyDescent="0.35">
      <c r="B63">
        <v>2005</v>
      </c>
      <c r="C63">
        <v>2005</v>
      </c>
      <c r="D63" s="10" t="s">
        <v>10</v>
      </c>
      <c r="E63" s="10" t="s">
        <v>219</v>
      </c>
      <c r="F63">
        <v>16</v>
      </c>
      <c r="G63">
        <v>20779364</v>
      </c>
      <c r="H63" t="s">
        <v>220</v>
      </c>
      <c r="I63" t="str">
        <f t="shared" si="0"/>
        <v>20055-14 years</v>
      </c>
    </row>
    <row r="64" spans="1:9" x14ac:dyDescent="0.35">
      <c r="B64">
        <v>2005</v>
      </c>
      <c r="C64">
        <v>2005</v>
      </c>
      <c r="D64" s="10" t="s">
        <v>15</v>
      </c>
      <c r="E64" s="10" t="s">
        <v>16</v>
      </c>
      <c r="F64">
        <v>1840</v>
      </c>
      <c r="G64">
        <v>21788574</v>
      </c>
      <c r="H64">
        <v>8.4</v>
      </c>
      <c r="I64" t="str">
        <f t="shared" si="0"/>
        <v>200515-24 years</v>
      </c>
    </row>
    <row r="65" spans="1:9" x14ac:dyDescent="0.35">
      <c r="B65">
        <v>2005</v>
      </c>
      <c r="C65">
        <v>2005</v>
      </c>
      <c r="D65" s="10" t="s">
        <v>17</v>
      </c>
      <c r="E65" s="10" t="s">
        <v>18</v>
      </c>
      <c r="F65">
        <v>3091</v>
      </c>
      <c r="G65">
        <v>19710949</v>
      </c>
      <c r="H65">
        <v>15.7</v>
      </c>
      <c r="I65" t="str">
        <f t="shared" si="0"/>
        <v>200525-34 years</v>
      </c>
    </row>
    <row r="66" spans="1:9" x14ac:dyDescent="0.35">
      <c r="B66">
        <v>2005</v>
      </c>
      <c r="C66">
        <v>2005</v>
      </c>
      <c r="D66" s="10" t="s">
        <v>19</v>
      </c>
      <c r="E66" s="10" t="s">
        <v>20</v>
      </c>
      <c r="F66">
        <v>4240</v>
      </c>
      <c r="G66">
        <v>21640195</v>
      </c>
      <c r="H66">
        <v>19.600000000000001</v>
      </c>
      <c r="I66" t="str">
        <f t="shared" si="0"/>
        <v>200535-44 years</v>
      </c>
    </row>
    <row r="67" spans="1:9" x14ac:dyDescent="0.35">
      <c r="B67">
        <v>2005</v>
      </c>
      <c r="C67">
        <v>2005</v>
      </c>
      <c r="D67" s="10" t="s">
        <v>21</v>
      </c>
      <c r="E67" s="10" t="s">
        <v>22</v>
      </c>
      <c r="F67">
        <v>4305</v>
      </c>
      <c r="G67">
        <v>20881375</v>
      </c>
      <c r="H67">
        <v>20.6</v>
      </c>
      <c r="I67" t="str">
        <f t="shared" ref="I67:I130" si="1">C67&amp;D67</f>
        <v>200545-54 years</v>
      </c>
    </row>
    <row r="68" spans="1:9" x14ac:dyDescent="0.35">
      <c r="B68">
        <v>2005</v>
      </c>
      <c r="C68">
        <v>2005</v>
      </c>
      <c r="D68" s="10" t="s">
        <v>23</v>
      </c>
      <c r="E68" s="10" t="s">
        <v>24</v>
      </c>
      <c r="F68">
        <v>1151</v>
      </c>
      <c r="G68">
        <v>14773087</v>
      </c>
      <c r="H68">
        <v>7.8</v>
      </c>
      <c r="I68" t="str">
        <f t="shared" si="1"/>
        <v>200555-64 years</v>
      </c>
    </row>
    <row r="69" spans="1:9" x14ac:dyDescent="0.35">
      <c r="B69">
        <v>2005</v>
      </c>
      <c r="C69">
        <v>2005</v>
      </c>
      <c r="D69" s="10" t="s">
        <v>25</v>
      </c>
      <c r="E69" s="10" t="s">
        <v>26</v>
      </c>
      <c r="F69">
        <v>181</v>
      </c>
      <c r="G69">
        <v>8683128</v>
      </c>
      <c r="H69">
        <v>2.1</v>
      </c>
      <c r="I69" t="str">
        <f t="shared" si="1"/>
        <v>200565-74 years</v>
      </c>
    </row>
    <row r="70" spans="1:9" x14ac:dyDescent="0.35">
      <c r="B70">
        <v>2005</v>
      </c>
      <c r="C70">
        <v>2005</v>
      </c>
      <c r="D70" s="10" t="s">
        <v>27</v>
      </c>
      <c r="E70" s="10" t="s">
        <v>28</v>
      </c>
      <c r="F70">
        <v>116</v>
      </c>
      <c r="G70">
        <v>5320967</v>
      </c>
      <c r="H70">
        <v>2.2000000000000002</v>
      </c>
      <c r="I70" t="str">
        <f t="shared" si="1"/>
        <v>200575-84 years</v>
      </c>
    </row>
    <row r="71" spans="1:9" x14ac:dyDescent="0.35">
      <c r="B71">
        <v>2005</v>
      </c>
      <c r="C71">
        <v>2005</v>
      </c>
      <c r="D71" s="10" t="s">
        <v>29</v>
      </c>
      <c r="E71" s="10" t="s">
        <v>30</v>
      </c>
      <c r="F71">
        <v>52</v>
      </c>
      <c r="G71">
        <v>1443844</v>
      </c>
      <c r="H71">
        <v>3.6</v>
      </c>
      <c r="I71" t="str">
        <f t="shared" si="1"/>
        <v>200585+ years</v>
      </c>
    </row>
    <row r="72" spans="1:9" x14ac:dyDescent="0.35">
      <c r="A72" t="s">
        <v>168</v>
      </c>
      <c r="B72">
        <v>2005</v>
      </c>
      <c r="C72">
        <v>2005</v>
      </c>
      <c r="F72">
        <v>15012</v>
      </c>
      <c r="G72">
        <v>145197078</v>
      </c>
      <c r="H72">
        <v>10.3</v>
      </c>
      <c r="I72" t="str">
        <f t="shared" si="1"/>
        <v>2005</v>
      </c>
    </row>
    <row r="73" spans="1:9" x14ac:dyDescent="0.35">
      <c r="B73">
        <v>2006</v>
      </c>
      <c r="C73">
        <v>2006</v>
      </c>
      <c r="D73" s="10" t="s">
        <v>10</v>
      </c>
      <c r="E73" s="10" t="s">
        <v>219</v>
      </c>
      <c r="F73">
        <v>24</v>
      </c>
      <c r="G73">
        <v>20760709</v>
      </c>
      <c r="H73">
        <v>0.1</v>
      </c>
      <c r="I73" t="str">
        <f t="shared" si="1"/>
        <v>20065-14 years</v>
      </c>
    </row>
    <row r="74" spans="1:9" x14ac:dyDescent="0.35">
      <c r="B74">
        <v>2006</v>
      </c>
      <c r="C74">
        <v>2006</v>
      </c>
      <c r="D74" s="10" t="s">
        <v>15</v>
      </c>
      <c r="E74" s="10" t="s">
        <v>16</v>
      </c>
      <c r="F74">
        <v>2218</v>
      </c>
      <c r="G74">
        <v>22007767</v>
      </c>
      <c r="H74">
        <v>10.1</v>
      </c>
      <c r="I74" t="str">
        <f t="shared" si="1"/>
        <v>200615-24 years</v>
      </c>
    </row>
    <row r="75" spans="1:9" x14ac:dyDescent="0.35">
      <c r="B75">
        <v>2006</v>
      </c>
      <c r="C75">
        <v>2006</v>
      </c>
      <c r="D75" s="10" t="s">
        <v>17</v>
      </c>
      <c r="E75" s="10" t="s">
        <v>18</v>
      </c>
      <c r="F75">
        <v>3770</v>
      </c>
      <c r="G75">
        <v>19768839</v>
      </c>
      <c r="H75">
        <v>19.100000000000001</v>
      </c>
      <c r="I75" t="str">
        <f t="shared" si="1"/>
        <v>200625-34 years</v>
      </c>
    </row>
    <row r="76" spans="1:9" x14ac:dyDescent="0.35">
      <c r="B76">
        <v>2006</v>
      </c>
      <c r="C76">
        <v>2006</v>
      </c>
      <c r="D76" s="10" t="s">
        <v>19</v>
      </c>
      <c r="E76" s="10" t="s">
        <v>20</v>
      </c>
      <c r="F76">
        <v>4837</v>
      </c>
      <c r="G76">
        <v>21516190</v>
      </c>
      <c r="H76">
        <v>22.5</v>
      </c>
      <c r="I76" t="str">
        <f t="shared" si="1"/>
        <v>200635-44 years</v>
      </c>
    </row>
    <row r="77" spans="1:9" x14ac:dyDescent="0.35">
      <c r="B77">
        <v>2006</v>
      </c>
      <c r="C77">
        <v>2006</v>
      </c>
      <c r="D77" s="10" t="s">
        <v>21</v>
      </c>
      <c r="E77" s="10" t="s">
        <v>22</v>
      </c>
      <c r="F77">
        <v>5092</v>
      </c>
      <c r="G77">
        <v>21274584</v>
      </c>
      <c r="H77">
        <v>23.9</v>
      </c>
      <c r="I77" t="str">
        <f t="shared" si="1"/>
        <v>200645-54 years</v>
      </c>
    </row>
    <row r="78" spans="1:9" x14ac:dyDescent="0.35">
      <c r="B78">
        <v>2006</v>
      </c>
      <c r="C78">
        <v>2006</v>
      </c>
      <c r="D78" s="10" t="s">
        <v>23</v>
      </c>
      <c r="E78" s="10" t="s">
        <v>24</v>
      </c>
      <c r="F78">
        <v>1409</v>
      </c>
      <c r="G78">
        <v>15398059</v>
      </c>
      <c r="H78">
        <v>9.1999999999999993</v>
      </c>
      <c r="I78" t="str">
        <f t="shared" si="1"/>
        <v>200655-64 years</v>
      </c>
    </row>
    <row r="79" spans="1:9" x14ac:dyDescent="0.35">
      <c r="B79">
        <v>2006</v>
      </c>
      <c r="C79">
        <v>2006</v>
      </c>
      <c r="D79" s="10" t="s">
        <v>25</v>
      </c>
      <c r="E79" s="10" t="s">
        <v>26</v>
      </c>
      <c r="F79">
        <v>207</v>
      </c>
      <c r="G79">
        <v>8852389</v>
      </c>
      <c r="H79">
        <v>2.2999999999999998</v>
      </c>
      <c r="I79" t="str">
        <f t="shared" si="1"/>
        <v>200665-74 years</v>
      </c>
    </row>
    <row r="80" spans="1:9" x14ac:dyDescent="0.35">
      <c r="B80">
        <v>2006</v>
      </c>
      <c r="C80">
        <v>2006</v>
      </c>
      <c r="D80" s="10" t="s">
        <v>27</v>
      </c>
      <c r="E80" s="10" t="s">
        <v>28</v>
      </c>
      <c r="F80">
        <v>110</v>
      </c>
      <c r="G80">
        <v>5362466</v>
      </c>
      <c r="H80">
        <v>2.1</v>
      </c>
      <c r="I80" t="str">
        <f t="shared" si="1"/>
        <v>200675-84 years</v>
      </c>
    </row>
    <row r="81" spans="1:9" x14ac:dyDescent="0.35">
      <c r="B81">
        <v>2006</v>
      </c>
      <c r="C81">
        <v>2006</v>
      </c>
      <c r="D81" s="10" t="s">
        <v>29</v>
      </c>
      <c r="E81" s="10" t="s">
        <v>30</v>
      </c>
      <c r="F81">
        <v>50</v>
      </c>
      <c r="G81">
        <v>1518390</v>
      </c>
      <c r="H81">
        <v>3.3</v>
      </c>
      <c r="I81" t="str">
        <f t="shared" si="1"/>
        <v>200685+ years</v>
      </c>
    </row>
    <row r="82" spans="1:9" x14ac:dyDescent="0.35">
      <c r="A82" t="s">
        <v>168</v>
      </c>
      <c r="B82">
        <v>2006</v>
      </c>
      <c r="C82">
        <v>2006</v>
      </c>
      <c r="F82">
        <v>17740</v>
      </c>
      <c r="G82">
        <v>146647265</v>
      </c>
      <c r="H82">
        <v>12.1</v>
      </c>
      <c r="I82" t="str">
        <f t="shared" si="1"/>
        <v>2006</v>
      </c>
    </row>
    <row r="83" spans="1:9" x14ac:dyDescent="0.35">
      <c r="B83">
        <v>2007</v>
      </c>
      <c r="C83">
        <v>2007</v>
      </c>
      <c r="D83" s="10" t="s">
        <v>118</v>
      </c>
      <c r="E83" s="10" t="s">
        <v>221</v>
      </c>
      <c r="F83">
        <v>11</v>
      </c>
      <c r="G83">
        <v>8164877</v>
      </c>
      <c r="H83" t="s">
        <v>220</v>
      </c>
      <c r="I83" t="str">
        <f t="shared" si="1"/>
        <v>20071-4 years</v>
      </c>
    </row>
    <row r="84" spans="1:9" x14ac:dyDescent="0.35">
      <c r="B84">
        <v>2007</v>
      </c>
      <c r="C84">
        <v>2007</v>
      </c>
      <c r="D84" s="10" t="s">
        <v>10</v>
      </c>
      <c r="E84" s="10" t="s">
        <v>219</v>
      </c>
      <c r="F84">
        <v>33</v>
      </c>
      <c r="G84">
        <v>20744888</v>
      </c>
      <c r="H84">
        <v>0.2</v>
      </c>
      <c r="I84" t="str">
        <f t="shared" si="1"/>
        <v>20075-14 years</v>
      </c>
    </row>
    <row r="85" spans="1:9" x14ac:dyDescent="0.35">
      <c r="B85">
        <v>2007</v>
      </c>
      <c r="C85">
        <v>2007</v>
      </c>
      <c r="D85" s="10" t="s">
        <v>15</v>
      </c>
      <c r="E85" s="10" t="s">
        <v>16</v>
      </c>
      <c r="F85">
        <v>2250</v>
      </c>
      <c r="G85">
        <v>22144326</v>
      </c>
      <c r="H85">
        <v>10.199999999999999</v>
      </c>
      <c r="I85" t="str">
        <f t="shared" si="1"/>
        <v>200715-24 years</v>
      </c>
    </row>
    <row r="86" spans="1:9" x14ac:dyDescent="0.35">
      <c r="B86">
        <v>2007</v>
      </c>
      <c r="C86">
        <v>2007</v>
      </c>
      <c r="D86" s="10" t="s">
        <v>17</v>
      </c>
      <c r="E86" s="10" t="s">
        <v>18</v>
      </c>
      <c r="F86">
        <v>3944</v>
      </c>
      <c r="G86">
        <v>19924870</v>
      </c>
      <c r="H86">
        <v>19.8</v>
      </c>
      <c r="I86" t="str">
        <f t="shared" si="1"/>
        <v>200725-34 years</v>
      </c>
    </row>
    <row r="87" spans="1:9" x14ac:dyDescent="0.35">
      <c r="B87">
        <v>2007</v>
      </c>
      <c r="C87">
        <v>2007</v>
      </c>
      <c r="D87" s="10" t="s">
        <v>19</v>
      </c>
      <c r="E87" s="10" t="s">
        <v>20</v>
      </c>
      <c r="F87">
        <v>4599</v>
      </c>
      <c r="G87">
        <v>21294228</v>
      </c>
      <c r="H87">
        <v>21.6</v>
      </c>
      <c r="I87" t="str">
        <f t="shared" si="1"/>
        <v>200735-44 years</v>
      </c>
    </row>
    <row r="88" spans="1:9" x14ac:dyDescent="0.35">
      <c r="B88">
        <v>2007</v>
      </c>
      <c r="C88">
        <v>2007</v>
      </c>
      <c r="D88" s="10" t="s">
        <v>21</v>
      </c>
      <c r="E88" s="10" t="s">
        <v>22</v>
      </c>
      <c r="F88">
        <v>5072</v>
      </c>
      <c r="G88">
        <v>21601977</v>
      </c>
      <c r="H88">
        <v>23.5</v>
      </c>
      <c r="I88" t="str">
        <f t="shared" si="1"/>
        <v>200745-54 years</v>
      </c>
    </row>
    <row r="89" spans="1:9" x14ac:dyDescent="0.35">
      <c r="B89">
        <v>2007</v>
      </c>
      <c r="C89">
        <v>2007</v>
      </c>
      <c r="D89" s="10" t="s">
        <v>23</v>
      </c>
      <c r="E89" s="10" t="s">
        <v>24</v>
      </c>
      <c r="F89">
        <v>1677</v>
      </c>
      <c r="G89">
        <v>15979763</v>
      </c>
      <c r="H89">
        <v>10.5</v>
      </c>
      <c r="I89" t="str">
        <f t="shared" si="1"/>
        <v>200755-64 years</v>
      </c>
    </row>
    <row r="90" spans="1:9" x14ac:dyDescent="0.35">
      <c r="B90">
        <v>2007</v>
      </c>
      <c r="C90">
        <v>2007</v>
      </c>
      <c r="D90" s="10" t="s">
        <v>25</v>
      </c>
      <c r="E90" s="10" t="s">
        <v>26</v>
      </c>
      <c r="F90">
        <v>274</v>
      </c>
      <c r="G90">
        <v>9102925</v>
      </c>
      <c r="H90">
        <v>3</v>
      </c>
      <c r="I90" t="str">
        <f t="shared" si="1"/>
        <v>200765-74 years</v>
      </c>
    </row>
    <row r="91" spans="1:9" x14ac:dyDescent="0.35">
      <c r="B91">
        <v>2007</v>
      </c>
      <c r="C91">
        <v>2007</v>
      </c>
      <c r="D91" s="10" t="s">
        <v>27</v>
      </c>
      <c r="E91" s="10" t="s">
        <v>28</v>
      </c>
      <c r="F91">
        <v>112</v>
      </c>
      <c r="G91">
        <v>5392948</v>
      </c>
      <c r="H91">
        <v>2.1</v>
      </c>
      <c r="I91" t="str">
        <f t="shared" si="1"/>
        <v>200775-84 years</v>
      </c>
    </row>
    <row r="92" spans="1:9" x14ac:dyDescent="0.35">
      <c r="B92">
        <v>2007</v>
      </c>
      <c r="C92">
        <v>2007</v>
      </c>
      <c r="D92" s="10" t="s">
        <v>29</v>
      </c>
      <c r="E92" s="10" t="s">
        <v>30</v>
      </c>
      <c r="F92">
        <v>46</v>
      </c>
      <c r="G92">
        <v>1593236</v>
      </c>
      <c r="H92">
        <v>2.9</v>
      </c>
      <c r="I92" t="str">
        <f t="shared" si="1"/>
        <v>200785+ years</v>
      </c>
    </row>
    <row r="93" spans="1:9" x14ac:dyDescent="0.35">
      <c r="A93" t="s">
        <v>168</v>
      </c>
      <c r="B93">
        <v>2007</v>
      </c>
      <c r="C93">
        <v>2007</v>
      </c>
      <c r="F93">
        <v>18029</v>
      </c>
      <c r="G93">
        <v>148064854</v>
      </c>
      <c r="H93">
        <v>12.2</v>
      </c>
      <c r="I93" t="str">
        <f t="shared" si="1"/>
        <v>2007</v>
      </c>
    </row>
    <row r="94" spans="1:9" x14ac:dyDescent="0.35">
      <c r="B94">
        <v>2008</v>
      </c>
      <c r="C94">
        <v>2008</v>
      </c>
      <c r="D94" s="10" t="s">
        <v>118</v>
      </c>
      <c r="E94" s="10" t="s">
        <v>221</v>
      </c>
      <c r="F94">
        <v>11</v>
      </c>
      <c r="G94">
        <v>8247098</v>
      </c>
      <c r="H94" t="s">
        <v>220</v>
      </c>
      <c r="I94" t="str">
        <f t="shared" si="1"/>
        <v>20081-4 years</v>
      </c>
    </row>
    <row r="95" spans="1:9" x14ac:dyDescent="0.35">
      <c r="B95">
        <v>2008</v>
      </c>
      <c r="C95">
        <v>2008</v>
      </c>
      <c r="D95" s="10" t="s">
        <v>10</v>
      </c>
      <c r="E95" s="10" t="s">
        <v>219</v>
      </c>
      <c r="F95">
        <v>21</v>
      </c>
      <c r="G95">
        <v>20779295</v>
      </c>
      <c r="H95">
        <v>0.1</v>
      </c>
      <c r="I95" t="str">
        <f t="shared" si="1"/>
        <v>20085-14 years</v>
      </c>
    </row>
    <row r="96" spans="1:9" x14ac:dyDescent="0.35">
      <c r="B96">
        <v>2008</v>
      </c>
      <c r="C96">
        <v>2008</v>
      </c>
      <c r="D96" s="10" t="s">
        <v>15</v>
      </c>
      <c r="E96" s="10" t="s">
        <v>16</v>
      </c>
      <c r="F96">
        <v>2296</v>
      </c>
      <c r="G96">
        <v>22246778</v>
      </c>
      <c r="H96">
        <v>10.3</v>
      </c>
      <c r="I96" t="str">
        <f t="shared" si="1"/>
        <v>200815-24 years</v>
      </c>
    </row>
    <row r="97" spans="1:9" x14ac:dyDescent="0.35">
      <c r="B97">
        <v>2008</v>
      </c>
      <c r="C97">
        <v>2008</v>
      </c>
      <c r="D97" s="10" t="s">
        <v>17</v>
      </c>
      <c r="E97" s="10" t="s">
        <v>18</v>
      </c>
      <c r="F97">
        <v>4091</v>
      </c>
      <c r="G97">
        <v>20188062</v>
      </c>
      <c r="H97">
        <v>20.3</v>
      </c>
      <c r="I97" t="str">
        <f t="shared" si="1"/>
        <v>200825-34 years</v>
      </c>
    </row>
    <row r="98" spans="1:9" x14ac:dyDescent="0.35">
      <c r="B98">
        <v>2008</v>
      </c>
      <c r="C98">
        <v>2008</v>
      </c>
      <c r="D98" s="10" t="s">
        <v>19</v>
      </c>
      <c r="E98" s="10" t="s">
        <v>20</v>
      </c>
      <c r="F98">
        <v>4405</v>
      </c>
      <c r="G98">
        <v>20996753</v>
      </c>
      <c r="H98">
        <v>21</v>
      </c>
      <c r="I98" t="str">
        <f t="shared" si="1"/>
        <v>200835-44 years</v>
      </c>
    </row>
    <row r="99" spans="1:9" x14ac:dyDescent="0.35">
      <c r="B99">
        <v>2008</v>
      </c>
      <c r="C99">
        <v>2008</v>
      </c>
      <c r="D99" s="10" t="s">
        <v>21</v>
      </c>
      <c r="E99" s="10" t="s">
        <v>22</v>
      </c>
      <c r="F99">
        <v>5175</v>
      </c>
      <c r="G99">
        <v>21862911</v>
      </c>
      <c r="H99">
        <v>23.7</v>
      </c>
      <c r="I99" t="str">
        <f t="shared" si="1"/>
        <v>200845-54 years</v>
      </c>
    </row>
    <row r="100" spans="1:9" x14ac:dyDescent="0.35">
      <c r="B100">
        <v>2008</v>
      </c>
      <c r="C100">
        <v>2008</v>
      </c>
      <c r="D100" s="10" t="s">
        <v>23</v>
      </c>
      <c r="E100" s="10" t="s">
        <v>24</v>
      </c>
      <c r="F100">
        <v>1824</v>
      </c>
      <c r="G100">
        <v>16475300</v>
      </c>
      <c r="H100">
        <v>11.1</v>
      </c>
      <c r="I100" t="str">
        <f t="shared" si="1"/>
        <v>200855-64 years</v>
      </c>
    </row>
    <row r="101" spans="1:9" x14ac:dyDescent="0.35">
      <c r="B101">
        <v>2008</v>
      </c>
      <c r="C101">
        <v>2008</v>
      </c>
      <c r="D101" s="10" t="s">
        <v>25</v>
      </c>
      <c r="E101" s="10" t="s">
        <v>26</v>
      </c>
      <c r="F101">
        <v>290</v>
      </c>
      <c r="G101">
        <v>9501435</v>
      </c>
      <c r="H101">
        <v>3.1</v>
      </c>
      <c r="I101" t="str">
        <f t="shared" si="1"/>
        <v>200865-74 years</v>
      </c>
    </row>
    <row r="102" spans="1:9" x14ac:dyDescent="0.35">
      <c r="B102">
        <v>2008</v>
      </c>
      <c r="C102">
        <v>2008</v>
      </c>
      <c r="D102" s="10" t="s">
        <v>27</v>
      </c>
      <c r="E102" s="10" t="s">
        <v>28</v>
      </c>
      <c r="F102">
        <v>116</v>
      </c>
      <c r="G102">
        <v>5419659</v>
      </c>
      <c r="H102">
        <v>2.1</v>
      </c>
      <c r="I102" t="str">
        <f t="shared" si="1"/>
        <v>200875-84 years</v>
      </c>
    </row>
    <row r="103" spans="1:9" x14ac:dyDescent="0.35">
      <c r="B103">
        <v>2008</v>
      </c>
      <c r="C103">
        <v>2008</v>
      </c>
      <c r="D103" s="10" t="s">
        <v>29</v>
      </c>
      <c r="E103" s="10" t="s">
        <v>30</v>
      </c>
      <c r="F103">
        <v>44</v>
      </c>
      <c r="G103">
        <v>1662814</v>
      </c>
      <c r="H103">
        <v>2.6</v>
      </c>
      <c r="I103" t="str">
        <f t="shared" si="1"/>
        <v>200885+ years</v>
      </c>
    </row>
    <row r="104" spans="1:9" x14ac:dyDescent="0.35">
      <c r="A104" t="s">
        <v>168</v>
      </c>
      <c r="B104">
        <v>2008</v>
      </c>
      <c r="C104">
        <v>2008</v>
      </c>
      <c r="F104">
        <v>18276</v>
      </c>
      <c r="G104">
        <v>149489951</v>
      </c>
      <c r="H104">
        <v>12.2</v>
      </c>
      <c r="I104" t="str">
        <f t="shared" si="1"/>
        <v>2008</v>
      </c>
    </row>
    <row r="105" spans="1:9" x14ac:dyDescent="0.35">
      <c r="B105">
        <v>2009</v>
      </c>
      <c r="C105">
        <v>2009</v>
      </c>
      <c r="D105" s="10" t="s">
        <v>10</v>
      </c>
      <c r="E105" s="10" t="s">
        <v>219</v>
      </c>
      <c r="F105">
        <v>13</v>
      </c>
      <c r="G105">
        <v>20879587</v>
      </c>
      <c r="H105" t="s">
        <v>220</v>
      </c>
      <c r="I105" t="str">
        <f t="shared" si="1"/>
        <v>20095-14 years</v>
      </c>
    </row>
    <row r="106" spans="1:9" x14ac:dyDescent="0.35">
      <c r="B106">
        <v>2009</v>
      </c>
      <c r="C106">
        <v>2009</v>
      </c>
      <c r="D106" s="10" t="s">
        <v>15</v>
      </c>
      <c r="E106" s="10" t="s">
        <v>16</v>
      </c>
      <c r="F106">
        <v>2168</v>
      </c>
      <c r="G106">
        <v>22312948</v>
      </c>
      <c r="H106">
        <v>9.6999999999999993</v>
      </c>
      <c r="I106" t="str">
        <f t="shared" si="1"/>
        <v>200915-24 years</v>
      </c>
    </row>
    <row r="107" spans="1:9" x14ac:dyDescent="0.35">
      <c r="B107">
        <v>2009</v>
      </c>
      <c r="C107">
        <v>2009</v>
      </c>
      <c r="D107" s="10" t="s">
        <v>17</v>
      </c>
      <c r="E107" s="10" t="s">
        <v>18</v>
      </c>
      <c r="F107">
        <v>4199</v>
      </c>
      <c r="G107">
        <v>20455912</v>
      </c>
      <c r="H107">
        <v>20.5</v>
      </c>
      <c r="I107" t="str">
        <f t="shared" si="1"/>
        <v>200925-34 years</v>
      </c>
    </row>
    <row r="108" spans="1:9" x14ac:dyDescent="0.35">
      <c r="B108">
        <v>2009</v>
      </c>
      <c r="C108">
        <v>2009</v>
      </c>
      <c r="D108" s="10" t="s">
        <v>19</v>
      </c>
      <c r="E108" s="10" t="s">
        <v>20</v>
      </c>
      <c r="F108">
        <v>4308</v>
      </c>
      <c r="G108">
        <v>20646201</v>
      </c>
      <c r="H108">
        <v>20.9</v>
      </c>
      <c r="I108" t="str">
        <f t="shared" si="1"/>
        <v>200935-44 years</v>
      </c>
    </row>
    <row r="109" spans="1:9" x14ac:dyDescent="0.35">
      <c r="B109">
        <v>2009</v>
      </c>
      <c r="C109">
        <v>2009</v>
      </c>
      <c r="D109" s="10" t="s">
        <v>21</v>
      </c>
      <c r="E109" s="10" t="s">
        <v>22</v>
      </c>
      <c r="F109">
        <v>5133</v>
      </c>
      <c r="G109">
        <v>22069234</v>
      </c>
      <c r="H109">
        <v>23.3</v>
      </c>
      <c r="I109" t="str">
        <f t="shared" si="1"/>
        <v>200945-54 years</v>
      </c>
    </row>
    <row r="110" spans="1:9" x14ac:dyDescent="0.35">
      <c r="B110">
        <v>2009</v>
      </c>
      <c r="C110">
        <v>2009</v>
      </c>
      <c r="D110" s="10" t="s">
        <v>23</v>
      </c>
      <c r="E110" s="10" t="s">
        <v>24</v>
      </c>
      <c r="F110">
        <v>2060</v>
      </c>
      <c r="G110">
        <v>17076059</v>
      </c>
      <c r="H110">
        <v>12.1</v>
      </c>
      <c r="I110" t="str">
        <f t="shared" si="1"/>
        <v>200955-64 years</v>
      </c>
    </row>
    <row r="111" spans="1:9" x14ac:dyDescent="0.35">
      <c r="B111">
        <v>2009</v>
      </c>
      <c r="C111">
        <v>2009</v>
      </c>
      <c r="D111" s="10" t="s">
        <v>25</v>
      </c>
      <c r="E111" s="10" t="s">
        <v>26</v>
      </c>
      <c r="F111">
        <v>291</v>
      </c>
      <c r="G111">
        <v>9857942</v>
      </c>
      <c r="H111">
        <v>3</v>
      </c>
      <c r="I111" t="str">
        <f t="shared" si="1"/>
        <v>200965-74 years</v>
      </c>
    </row>
    <row r="112" spans="1:9" x14ac:dyDescent="0.35">
      <c r="B112">
        <v>2009</v>
      </c>
      <c r="C112">
        <v>2009</v>
      </c>
      <c r="D112" s="10" t="s">
        <v>27</v>
      </c>
      <c r="E112" s="10" t="s">
        <v>28</v>
      </c>
      <c r="F112">
        <v>126</v>
      </c>
      <c r="G112">
        <v>5432135</v>
      </c>
      <c r="H112">
        <v>2.2999999999999998</v>
      </c>
      <c r="I112" t="str">
        <f t="shared" si="1"/>
        <v>200975-84 years</v>
      </c>
    </row>
    <row r="113" spans="1:9" x14ac:dyDescent="0.35">
      <c r="B113">
        <v>2009</v>
      </c>
      <c r="C113">
        <v>2009</v>
      </c>
      <c r="D113" s="10" t="s">
        <v>29</v>
      </c>
      <c r="E113" s="10" t="s">
        <v>30</v>
      </c>
      <c r="F113">
        <v>61</v>
      </c>
      <c r="G113">
        <v>1735347</v>
      </c>
      <c r="H113">
        <v>3.5</v>
      </c>
      <c r="I113" t="str">
        <f t="shared" si="1"/>
        <v>200985+ years</v>
      </c>
    </row>
    <row r="114" spans="1:9" x14ac:dyDescent="0.35">
      <c r="A114" t="s">
        <v>168</v>
      </c>
      <c r="B114">
        <v>2009</v>
      </c>
      <c r="C114">
        <v>2009</v>
      </c>
      <c r="F114">
        <v>18377</v>
      </c>
      <c r="G114">
        <v>150807454</v>
      </c>
      <c r="H114">
        <v>12.2</v>
      </c>
      <c r="I114" t="str">
        <f t="shared" si="1"/>
        <v>2009</v>
      </c>
    </row>
    <row r="115" spans="1:9" x14ac:dyDescent="0.35">
      <c r="B115">
        <v>2010</v>
      </c>
      <c r="C115">
        <v>2010</v>
      </c>
      <c r="D115" s="10" t="s">
        <v>118</v>
      </c>
      <c r="E115" s="10" t="s">
        <v>221</v>
      </c>
      <c r="F115">
        <v>10</v>
      </c>
      <c r="G115">
        <v>8305151</v>
      </c>
      <c r="H115" t="s">
        <v>220</v>
      </c>
      <c r="I115" t="str">
        <f t="shared" si="1"/>
        <v>20101-4 years</v>
      </c>
    </row>
    <row r="116" spans="1:9" x14ac:dyDescent="0.35">
      <c r="B116">
        <v>2010</v>
      </c>
      <c r="C116">
        <v>2010</v>
      </c>
      <c r="D116" s="10" t="s">
        <v>10</v>
      </c>
      <c r="E116" s="10" t="s">
        <v>219</v>
      </c>
      <c r="F116">
        <v>29</v>
      </c>
      <c r="G116">
        <v>20969500</v>
      </c>
      <c r="H116">
        <v>0.1</v>
      </c>
      <c r="I116" t="str">
        <f t="shared" si="1"/>
        <v>20105-14 years</v>
      </c>
    </row>
    <row r="117" spans="1:9" x14ac:dyDescent="0.35">
      <c r="B117">
        <v>2010</v>
      </c>
      <c r="C117">
        <v>2010</v>
      </c>
      <c r="D117" s="10" t="s">
        <v>15</v>
      </c>
      <c r="E117" s="10" t="s">
        <v>16</v>
      </c>
      <c r="F117">
        <v>2225</v>
      </c>
      <c r="G117">
        <v>22317842</v>
      </c>
      <c r="H117">
        <v>10</v>
      </c>
      <c r="I117" t="str">
        <f t="shared" si="1"/>
        <v>201015-24 years</v>
      </c>
    </row>
    <row r="118" spans="1:9" x14ac:dyDescent="0.35">
      <c r="B118">
        <v>2010</v>
      </c>
      <c r="C118">
        <v>2010</v>
      </c>
      <c r="D118" s="10" t="s">
        <v>17</v>
      </c>
      <c r="E118" s="10" t="s">
        <v>18</v>
      </c>
      <c r="F118">
        <v>4483</v>
      </c>
      <c r="G118">
        <v>20632091</v>
      </c>
      <c r="H118">
        <v>21.7</v>
      </c>
      <c r="I118" t="str">
        <f t="shared" si="1"/>
        <v>201025-34 years</v>
      </c>
    </row>
    <row r="119" spans="1:9" x14ac:dyDescent="0.35">
      <c r="B119">
        <v>2010</v>
      </c>
      <c r="C119">
        <v>2010</v>
      </c>
      <c r="D119" s="10" t="s">
        <v>19</v>
      </c>
      <c r="E119" s="10" t="s">
        <v>20</v>
      </c>
      <c r="F119">
        <v>4245</v>
      </c>
      <c r="G119">
        <v>20435999</v>
      </c>
      <c r="H119">
        <v>20.8</v>
      </c>
      <c r="I119" t="str">
        <f t="shared" si="1"/>
        <v>201035-44 years</v>
      </c>
    </row>
    <row r="120" spans="1:9" x14ac:dyDescent="0.35">
      <c r="B120">
        <v>2010</v>
      </c>
      <c r="C120">
        <v>2010</v>
      </c>
      <c r="D120" s="10" t="s">
        <v>21</v>
      </c>
      <c r="E120" s="10" t="s">
        <v>22</v>
      </c>
      <c r="F120">
        <v>5076</v>
      </c>
      <c r="G120">
        <v>22142359</v>
      </c>
      <c r="H120">
        <v>22.9</v>
      </c>
      <c r="I120" t="str">
        <f t="shared" si="1"/>
        <v>201045-54 years</v>
      </c>
    </row>
    <row r="121" spans="1:9" x14ac:dyDescent="0.35">
      <c r="B121">
        <v>2010</v>
      </c>
      <c r="C121">
        <v>2010</v>
      </c>
      <c r="D121" s="10" t="s">
        <v>23</v>
      </c>
      <c r="E121" s="10" t="s">
        <v>24</v>
      </c>
      <c r="F121">
        <v>2302</v>
      </c>
      <c r="G121">
        <v>17601148</v>
      </c>
      <c r="H121">
        <v>13.1</v>
      </c>
      <c r="I121" t="str">
        <f t="shared" si="1"/>
        <v>201055-64 years</v>
      </c>
    </row>
    <row r="122" spans="1:9" x14ac:dyDescent="0.35">
      <c r="B122">
        <v>2010</v>
      </c>
      <c r="C122">
        <v>2010</v>
      </c>
      <c r="D122" s="10" t="s">
        <v>25</v>
      </c>
      <c r="E122" s="10" t="s">
        <v>26</v>
      </c>
      <c r="F122">
        <v>299</v>
      </c>
      <c r="G122">
        <v>10096519</v>
      </c>
      <c r="H122">
        <v>3</v>
      </c>
      <c r="I122" t="str">
        <f t="shared" si="1"/>
        <v>201065-74 years</v>
      </c>
    </row>
    <row r="123" spans="1:9" x14ac:dyDescent="0.35">
      <c r="B123">
        <v>2010</v>
      </c>
      <c r="C123">
        <v>2010</v>
      </c>
      <c r="D123" s="10" t="s">
        <v>27</v>
      </c>
      <c r="E123" s="10" t="s">
        <v>28</v>
      </c>
      <c r="F123">
        <v>113</v>
      </c>
      <c r="G123">
        <v>5476762</v>
      </c>
      <c r="H123">
        <v>2.1</v>
      </c>
      <c r="I123" t="str">
        <f t="shared" si="1"/>
        <v>201075-84 years</v>
      </c>
    </row>
    <row r="124" spans="1:9" x14ac:dyDescent="0.35">
      <c r="B124">
        <v>2010</v>
      </c>
      <c r="C124">
        <v>2010</v>
      </c>
      <c r="D124" s="10" t="s">
        <v>29</v>
      </c>
      <c r="E124" s="10" t="s">
        <v>30</v>
      </c>
      <c r="F124">
        <v>49</v>
      </c>
      <c r="G124">
        <v>1789679</v>
      </c>
      <c r="H124">
        <v>2.7</v>
      </c>
      <c r="I124" t="str">
        <f t="shared" si="1"/>
        <v>201085+ years</v>
      </c>
    </row>
    <row r="125" spans="1:9" x14ac:dyDescent="0.35">
      <c r="A125" t="s">
        <v>168</v>
      </c>
      <c r="B125">
        <v>2010</v>
      </c>
      <c r="C125">
        <v>2010</v>
      </c>
      <c r="F125">
        <v>18838</v>
      </c>
      <c r="G125">
        <v>151781326</v>
      </c>
      <c r="H125">
        <v>12.4</v>
      </c>
      <c r="I125" t="str">
        <f t="shared" si="1"/>
        <v>2010</v>
      </c>
    </row>
    <row r="126" spans="1:9" x14ac:dyDescent="0.35">
      <c r="B126">
        <v>2011</v>
      </c>
      <c r="C126">
        <v>2011</v>
      </c>
      <c r="D126" s="10" t="s">
        <v>118</v>
      </c>
      <c r="E126" s="10" t="s">
        <v>221</v>
      </c>
      <c r="F126">
        <v>11</v>
      </c>
      <c r="G126">
        <v>8255790</v>
      </c>
      <c r="H126" t="s">
        <v>220</v>
      </c>
      <c r="I126" t="str">
        <f t="shared" si="1"/>
        <v>20111-4 years</v>
      </c>
    </row>
    <row r="127" spans="1:9" x14ac:dyDescent="0.35">
      <c r="B127">
        <v>2011</v>
      </c>
      <c r="C127">
        <v>2011</v>
      </c>
      <c r="D127" s="10" t="s">
        <v>10</v>
      </c>
      <c r="E127" s="10" t="s">
        <v>219</v>
      </c>
      <c r="F127">
        <v>15</v>
      </c>
      <c r="G127">
        <v>20971217</v>
      </c>
      <c r="H127" t="s">
        <v>220</v>
      </c>
      <c r="I127" t="str">
        <f t="shared" si="1"/>
        <v>20115-14 years</v>
      </c>
    </row>
    <row r="128" spans="1:9" x14ac:dyDescent="0.35">
      <c r="B128">
        <v>2011</v>
      </c>
      <c r="C128">
        <v>2011</v>
      </c>
      <c r="D128" s="10" t="s">
        <v>15</v>
      </c>
      <c r="E128" s="10" t="s">
        <v>16</v>
      </c>
      <c r="F128">
        <v>2434</v>
      </c>
      <c r="G128">
        <v>22431646</v>
      </c>
      <c r="H128">
        <v>10.9</v>
      </c>
      <c r="I128" t="str">
        <f t="shared" si="1"/>
        <v>201115-24 years</v>
      </c>
    </row>
    <row r="129" spans="1:9" x14ac:dyDescent="0.35">
      <c r="B129">
        <v>2011</v>
      </c>
      <c r="C129">
        <v>2011</v>
      </c>
      <c r="D129" s="10" t="s">
        <v>17</v>
      </c>
      <c r="E129" s="10" t="s">
        <v>18</v>
      </c>
      <c r="F129">
        <v>5098</v>
      </c>
      <c r="G129">
        <v>21044163</v>
      </c>
      <c r="H129">
        <v>24.2</v>
      </c>
      <c r="I129" t="str">
        <f t="shared" si="1"/>
        <v>201125-34 years</v>
      </c>
    </row>
    <row r="130" spans="1:9" x14ac:dyDescent="0.35">
      <c r="B130">
        <v>2011</v>
      </c>
      <c r="C130">
        <v>2011</v>
      </c>
      <c r="D130" s="10" t="s">
        <v>19</v>
      </c>
      <c r="E130" s="10" t="s">
        <v>20</v>
      </c>
      <c r="F130">
        <v>4611</v>
      </c>
      <c r="G130">
        <v>20223470</v>
      </c>
      <c r="H130">
        <v>22.8</v>
      </c>
      <c r="I130" t="str">
        <f t="shared" si="1"/>
        <v>201135-44 years</v>
      </c>
    </row>
    <row r="131" spans="1:9" x14ac:dyDescent="0.35">
      <c r="B131">
        <v>2011</v>
      </c>
      <c r="C131">
        <v>2011</v>
      </c>
      <c r="D131" s="10" t="s">
        <v>21</v>
      </c>
      <c r="E131" s="10" t="s">
        <v>22</v>
      </c>
      <c r="F131">
        <v>5494</v>
      </c>
      <c r="G131">
        <v>22019247</v>
      </c>
      <c r="H131">
        <v>25</v>
      </c>
      <c r="I131" t="str">
        <f t="shared" ref="I131:I194" si="2">C131&amp;D131</f>
        <v>201145-54 years</v>
      </c>
    </row>
    <row r="132" spans="1:9" x14ac:dyDescent="0.35">
      <c r="B132">
        <v>2011</v>
      </c>
      <c r="C132">
        <v>2011</v>
      </c>
      <c r="D132" s="10" t="s">
        <v>23</v>
      </c>
      <c r="E132" s="10" t="s">
        <v>24</v>
      </c>
      <c r="F132">
        <v>2668</v>
      </c>
      <c r="G132">
        <v>18358205</v>
      </c>
      <c r="H132">
        <v>14.5</v>
      </c>
      <c r="I132" t="str">
        <f t="shared" si="2"/>
        <v>201155-64 years</v>
      </c>
    </row>
    <row r="133" spans="1:9" x14ac:dyDescent="0.35">
      <c r="B133">
        <v>2011</v>
      </c>
      <c r="C133">
        <v>2011</v>
      </c>
      <c r="D133" s="10" t="s">
        <v>25</v>
      </c>
      <c r="E133" s="10" t="s">
        <v>26</v>
      </c>
      <c r="F133">
        <v>374</v>
      </c>
      <c r="G133">
        <v>10476313</v>
      </c>
      <c r="H133">
        <v>3.6</v>
      </c>
      <c r="I133" t="str">
        <f t="shared" si="2"/>
        <v>201165-74 years</v>
      </c>
    </row>
    <row r="134" spans="1:9" x14ac:dyDescent="0.35">
      <c r="B134">
        <v>2011</v>
      </c>
      <c r="C134">
        <v>2011</v>
      </c>
      <c r="D134" s="10" t="s">
        <v>27</v>
      </c>
      <c r="E134" s="10" t="s">
        <v>28</v>
      </c>
      <c r="F134">
        <v>119</v>
      </c>
      <c r="G134">
        <v>5573033</v>
      </c>
      <c r="H134">
        <v>2.1</v>
      </c>
      <c r="I134" t="str">
        <f t="shared" si="2"/>
        <v>201175-84 years</v>
      </c>
    </row>
    <row r="135" spans="1:9" x14ac:dyDescent="0.35">
      <c r="B135">
        <v>2011</v>
      </c>
      <c r="C135">
        <v>2011</v>
      </c>
      <c r="D135" s="10" t="s">
        <v>29</v>
      </c>
      <c r="E135" s="10" t="s">
        <v>30</v>
      </c>
      <c r="F135">
        <v>57</v>
      </c>
      <c r="G135">
        <v>1894025</v>
      </c>
      <c r="H135">
        <v>3</v>
      </c>
      <c r="I135" t="str">
        <f t="shared" si="2"/>
        <v>201185+ years</v>
      </c>
    </row>
    <row r="136" spans="1:9" x14ac:dyDescent="0.35">
      <c r="A136" t="s">
        <v>168</v>
      </c>
      <c r="B136">
        <v>2011</v>
      </c>
      <c r="C136">
        <v>2011</v>
      </c>
      <c r="F136">
        <v>20891</v>
      </c>
      <c r="G136">
        <v>153290819</v>
      </c>
      <c r="H136">
        <v>13.6</v>
      </c>
      <c r="I136" t="str">
        <f t="shared" si="2"/>
        <v>2011</v>
      </c>
    </row>
    <row r="137" spans="1:9" x14ac:dyDescent="0.35">
      <c r="B137">
        <v>2012</v>
      </c>
      <c r="C137">
        <v>2012</v>
      </c>
      <c r="D137" s="10" t="s">
        <v>118</v>
      </c>
      <c r="E137" s="10" t="s">
        <v>221</v>
      </c>
      <c r="F137">
        <v>13</v>
      </c>
      <c r="G137">
        <v>8199397</v>
      </c>
      <c r="H137" t="s">
        <v>220</v>
      </c>
      <c r="I137" t="str">
        <f t="shared" si="2"/>
        <v>20121-4 years</v>
      </c>
    </row>
    <row r="138" spans="1:9" x14ac:dyDescent="0.35">
      <c r="B138">
        <v>2012</v>
      </c>
      <c r="C138">
        <v>2012</v>
      </c>
      <c r="D138" s="10" t="s">
        <v>10</v>
      </c>
      <c r="E138" s="10" t="s">
        <v>219</v>
      </c>
      <c r="F138">
        <v>19</v>
      </c>
      <c r="G138">
        <v>21026407</v>
      </c>
      <c r="H138" t="s">
        <v>220</v>
      </c>
      <c r="I138" t="str">
        <f t="shared" si="2"/>
        <v>20125-14 years</v>
      </c>
    </row>
    <row r="139" spans="1:9" x14ac:dyDescent="0.35">
      <c r="B139">
        <v>2012</v>
      </c>
      <c r="C139">
        <v>2012</v>
      </c>
      <c r="D139" s="10" t="s">
        <v>15</v>
      </c>
      <c r="E139" s="10" t="s">
        <v>16</v>
      </c>
      <c r="F139">
        <v>2257</v>
      </c>
      <c r="G139">
        <v>22512317</v>
      </c>
      <c r="H139">
        <v>10</v>
      </c>
      <c r="I139" t="str">
        <f t="shared" si="2"/>
        <v>201215-24 years</v>
      </c>
    </row>
    <row r="140" spans="1:9" x14ac:dyDescent="0.35">
      <c r="B140">
        <v>2012</v>
      </c>
      <c r="C140">
        <v>2012</v>
      </c>
      <c r="D140" s="10" t="s">
        <v>17</v>
      </c>
      <c r="E140" s="10" t="s">
        <v>18</v>
      </c>
      <c r="F140">
        <v>5051</v>
      </c>
      <c r="G140">
        <v>21338792</v>
      </c>
      <c r="H140">
        <v>23.7</v>
      </c>
      <c r="I140" t="str">
        <f t="shared" si="2"/>
        <v>201225-34 years</v>
      </c>
    </row>
    <row r="141" spans="1:9" x14ac:dyDescent="0.35">
      <c r="B141">
        <v>2012</v>
      </c>
      <c r="C141">
        <v>2012</v>
      </c>
      <c r="D141" s="10" t="s">
        <v>19</v>
      </c>
      <c r="E141" s="10" t="s">
        <v>20</v>
      </c>
      <c r="F141">
        <v>4638</v>
      </c>
      <c r="G141">
        <v>20173607</v>
      </c>
      <c r="H141">
        <v>23</v>
      </c>
      <c r="I141" t="str">
        <f t="shared" si="2"/>
        <v>201235-44 years</v>
      </c>
    </row>
    <row r="142" spans="1:9" x14ac:dyDescent="0.35">
      <c r="B142">
        <v>2012</v>
      </c>
      <c r="C142">
        <v>2012</v>
      </c>
      <c r="D142" s="10" t="s">
        <v>21</v>
      </c>
      <c r="E142" s="10" t="s">
        <v>22</v>
      </c>
      <c r="F142">
        <v>5449</v>
      </c>
      <c r="G142">
        <v>21806870</v>
      </c>
      <c r="H142">
        <v>25</v>
      </c>
      <c r="I142" t="str">
        <f t="shared" si="2"/>
        <v>201245-54 years</v>
      </c>
    </row>
    <row r="143" spans="1:9" x14ac:dyDescent="0.35">
      <c r="B143">
        <v>2012</v>
      </c>
      <c r="C143">
        <v>2012</v>
      </c>
      <c r="D143" s="10" t="s">
        <v>23</v>
      </c>
      <c r="E143" s="10" t="s">
        <v>24</v>
      </c>
      <c r="F143">
        <v>2856</v>
      </c>
      <c r="G143">
        <v>18602894</v>
      </c>
      <c r="H143">
        <v>15.4</v>
      </c>
      <c r="I143" t="str">
        <f t="shared" si="2"/>
        <v>201255-64 years</v>
      </c>
    </row>
    <row r="144" spans="1:9" x14ac:dyDescent="0.35">
      <c r="B144">
        <v>2012</v>
      </c>
      <c r="C144">
        <v>2012</v>
      </c>
      <c r="D144" s="10" t="s">
        <v>25</v>
      </c>
      <c r="E144" s="10" t="s">
        <v>26</v>
      </c>
      <c r="F144">
        <v>483</v>
      </c>
      <c r="G144">
        <v>11202862</v>
      </c>
      <c r="H144">
        <v>4.3</v>
      </c>
      <c r="I144" t="str">
        <f t="shared" si="2"/>
        <v>201265-74 years</v>
      </c>
    </row>
    <row r="145" spans="1:9" x14ac:dyDescent="0.35">
      <c r="B145">
        <v>2012</v>
      </c>
      <c r="C145">
        <v>2012</v>
      </c>
      <c r="D145" s="10" t="s">
        <v>27</v>
      </c>
      <c r="E145" s="10" t="s">
        <v>28</v>
      </c>
      <c r="F145">
        <v>120</v>
      </c>
      <c r="G145">
        <v>5648150</v>
      </c>
      <c r="H145">
        <v>2.1</v>
      </c>
      <c r="I145" t="str">
        <f t="shared" si="2"/>
        <v>201275-84 years</v>
      </c>
    </row>
    <row r="146" spans="1:9" x14ac:dyDescent="0.35">
      <c r="B146">
        <v>2012</v>
      </c>
      <c r="C146">
        <v>2012</v>
      </c>
      <c r="D146" s="10" t="s">
        <v>29</v>
      </c>
      <c r="E146" s="10" t="s">
        <v>30</v>
      </c>
      <c r="F146">
        <v>62</v>
      </c>
      <c r="G146">
        <v>1964033</v>
      </c>
      <c r="H146">
        <v>3.2</v>
      </c>
      <c r="I146" t="str">
        <f t="shared" si="2"/>
        <v>201285+ years</v>
      </c>
    </row>
    <row r="147" spans="1:9" x14ac:dyDescent="0.35">
      <c r="A147" t="s">
        <v>168</v>
      </c>
      <c r="B147">
        <v>2012</v>
      </c>
      <c r="C147">
        <v>2012</v>
      </c>
      <c r="F147">
        <v>20953</v>
      </c>
      <c r="G147">
        <v>154492067</v>
      </c>
      <c r="H147">
        <v>13.6</v>
      </c>
      <c r="I147" t="str">
        <f t="shared" si="2"/>
        <v>2012</v>
      </c>
    </row>
    <row r="148" spans="1:9" x14ac:dyDescent="0.35">
      <c r="B148">
        <v>2013</v>
      </c>
      <c r="C148">
        <v>2013</v>
      </c>
      <c r="D148" s="10" t="s">
        <v>118</v>
      </c>
      <c r="E148" s="10" t="s">
        <v>221</v>
      </c>
      <c r="F148">
        <v>10</v>
      </c>
      <c r="G148">
        <v>8135691</v>
      </c>
      <c r="H148" t="s">
        <v>220</v>
      </c>
      <c r="I148" t="str">
        <f t="shared" si="2"/>
        <v>20131-4 years</v>
      </c>
    </row>
    <row r="149" spans="1:9" x14ac:dyDescent="0.35">
      <c r="B149">
        <v>2013</v>
      </c>
      <c r="C149">
        <v>2013</v>
      </c>
      <c r="D149" s="10" t="s">
        <v>15</v>
      </c>
      <c r="E149" s="10" t="s">
        <v>16</v>
      </c>
      <c r="F149">
        <v>2302</v>
      </c>
      <c r="G149">
        <v>22525155</v>
      </c>
      <c r="H149">
        <v>10.199999999999999</v>
      </c>
      <c r="I149" t="str">
        <f t="shared" si="2"/>
        <v>201315-24 years</v>
      </c>
    </row>
    <row r="150" spans="1:9" x14ac:dyDescent="0.35">
      <c r="B150">
        <v>2013</v>
      </c>
      <c r="C150">
        <v>2013</v>
      </c>
      <c r="D150" s="10" t="s">
        <v>17</v>
      </c>
      <c r="E150" s="10" t="s">
        <v>18</v>
      </c>
      <c r="F150">
        <v>5567</v>
      </c>
      <c r="G150">
        <v>21641491</v>
      </c>
      <c r="H150">
        <v>25.7</v>
      </c>
      <c r="I150" t="str">
        <f t="shared" si="2"/>
        <v>201325-34 years</v>
      </c>
    </row>
    <row r="151" spans="1:9" x14ac:dyDescent="0.35">
      <c r="B151">
        <v>2013</v>
      </c>
      <c r="C151">
        <v>2013</v>
      </c>
      <c r="D151" s="10" t="s">
        <v>19</v>
      </c>
      <c r="E151" s="10" t="s">
        <v>20</v>
      </c>
      <c r="F151">
        <v>4857</v>
      </c>
      <c r="G151">
        <v>20145261</v>
      </c>
      <c r="H151">
        <v>24.1</v>
      </c>
      <c r="I151" t="str">
        <f t="shared" si="2"/>
        <v>201335-44 years</v>
      </c>
    </row>
    <row r="152" spans="1:9" x14ac:dyDescent="0.35">
      <c r="B152">
        <v>2013</v>
      </c>
      <c r="C152">
        <v>2013</v>
      </c>
      <c r="D152" s="10" t="s">
        <v>21</v>
      </c>
      <c r="E152" s="10" t="s">
        <v>22</v>
      </c>
      <c r="F152">
        <v>5716</v>
      </c>
      <c r="G152">
        <v>21569084</v>
      </c>
      <c r="H152">
        <v>26.5</v>
      </c>
      <c r="I152" t="str">
        <f t="shared" si="2"/>
        <v>201345-54 years</v>
      </c>
    </row>
    <row r="153" spans="1:9" x14ac:dyDescent="0.35">
      <c r="B153">
        <v>2013</v>
      </c>
      <c r="C153">
        <v>2013</v>
      </c>
      <c r="D153" s="10" t="s">
        <v>23</v>
      </c>
      <c r="E153" s="10" t="s">
        <v>24</v>
      </c>
      <c r="F153">
        <v>3493</v>
      </c>
      <c r="G153">
        <v>18956755</v>
      </c>
      <c r="H153">
        <v>18.399999999999999</v>
      </c>
      <c r="I153" t="str">
        <f t="shared" si="2"/>
        <v>201355-64 years</v>
      </c>
    </row>
    <row r="154" spans="1:9" x14ac:dyDescent="0.35">
      <c r="B154">
        <v>2013</v>
      </c>
      <c r="C154">
        <v>2013</v>
      </c>
      <c r="D154" s="10" t="s">
        <v>25</v>
      </c>
      <c r="E154" s="10" t="s">
        <v>26</v>
      </c>
      <c r="F154">
        <v>549</v>
      </c>
      <c r="G154">
        <v>11797642</v>
      </c>
      <c r="H154">
        <v>4.7</v>
      </c>
      <c r="I154" t="str">
        <f t="shared" si="2"/>
        <v>201365-74 years</v>
      </c>
    </row>
    <row r="155" spans="1:9" x14ac:dyDescent="0.35">
      <c r="B155">
        <v>2013</v>
      </c>
      <c r="C155">
        <v>2013</v>
      </c>
      <c r="D155" s="10" t="s">
        <v>27</v>
      </c>
      <c r="E155" s="10" t="s">
        <v>28</v>
      </c>
      <c r="F155">
        <v>133</v>
      </c>
      <c r="G155">
        <v>5760517</v>
      </c>
      <c r="H155">
        <v>2.2999999999999998</v>
      </c>
      <c r="I155" t="str">
        <f t="shared" si="2"/>
        <v>201375-84 years</v>
      </c>
    </row>
    <row r="156" spans="1:9" x14ac:dyDescent="0.35">
      <c r="B156">
        <v>2013</v>
      </c>
      <c r="C156">
        <v>2013</v>
      </c>
      <c r="D156" s="10" t="s">
        <v>29</v>
      </c>
      <c r="E156" s="10" t="s">
        <v>30</v>
      </c>
      <c r="F156">
        <v>66</v>
      </c>
      <c r="G156">
        <v>2041782</v>
      </c>
      <c r="H156">
        <v>3.2</v>
      </c>
      <c r="I156" t="str">
        <f t="shared" si="2"/>
        <v>201385+ years</v>
      </c>
    </row>
    <row r="157" spans="1:9" x14ac:dyDescent="0.35">
      <c r="A157" t="s">
        <v>168</v>
      </c>
      <c r="B157">
        <v>2013</v>
      </c>
      <c r="C157">
        <v>2013</v>
      </c>
      <c r="F157">
        <v>22708</v>
      </c>
      <c r="G157">
        <v>155651602</v>
      </c>
      <c r="H157">
        <v>14.6</v>
      </c>
      <c r="I157" t="str">
        <f t="shared" si="2"/>
        <v>2013</v>
      </c>
    </row>
    <row r="158" spans="1:9" x14ac:dyDescent="0.35">
      <c r="B158">
        <v>2014</v>
      </c>
      <c r="C158">
        <v>2014</v>
      </c>
      <c r="D158" s="10" t="s">
        <v>15</v>
      </c>
      <c r="E158" s="10" t="s">
        <v>16</v>
      </c>
      <c r="F158">
        <v>2434</v>
      </c>
      <c r="G158">
        <v>22523450</v>
      </c>
      <c r="H158">
        <v>10.8</v>
      </c>
      <c r="I158" t="str">
        <f t="shared" si="2"/>
        <v>201415-24 years</v>
      </c>
    </row>
    <row r="159" spans="1:9" x14ac:dyDescent="0.35">
      <c r="B159">
        <v>2014</v>
      </c>
      <c r="C159">
        <v>2014</v>
      </c>
      <c r="D159" s="10" t="s">
        <v>17</v>
      </c>
      <c r="E159" s="10" t="s">
        <v>18</v>
      </c>
      <c r="F159">
        <v>6322</v>
      </c>
      <c r="G159">
        <v>21970214</v>
      </c>
      <c r="H159">
        <v>28.8</v>
      </c>
      <c r="I159" t="str">
        <f t="shared" si="2"/>
        <v>201425-34 years</v>
      </c>
    </row>
    <row r="160" spans="1:9" x14ac:dyDescent="0.35">
      <c r="B160">
        <v>2014</v>
      </c>
      <c r="C160">
        <v>2014</v>
      </c>
      <c r="D160" s="10" t="s">
        <v>19</v>
      </c>
      <c r="E160" s="10" t="s">
        <v>20</v>
      </c>
      <c r="F160">
        <v>5406</v>
      </c>
      <c r="G160">
        <v>20159229</v>
      </c>
      <c r="H160">
        <v>26.8</v>
      </c>
      <c r="I160" t="str">
        <f t="shared" si="2"/>
        <v>201435-44 years</v>
      </c>
    </row>
    <row r="161" spans="1:9" x14ac:dyDescent="0.35">
      <c r="B161">
        <v>2014</v>
      </c>
      <c r="C161">
        <v>2014</v>
      </c>
      <c r="D161" s="10" t="s">
        <v>21</v>
      </c>
      <c r="E161" s="10" t="s">
        <v>22</v>
      </c>
      <c r="F161">
        <v>5971</v>
      </c>
      <c r="G161">
        <v>21425044</v>
      </c>
      <c r="H161">
        <v>27.9</v>
      </c>
      <c r="I161" t="str">
        <f t="shared" si="2"/>
        <v>201445-54 years</v>
      </c>
    </row>
    <row r="162" spans="1:9" x14ac:dyDescent="0.35">
      <c r="B162">
        <v>2014</v>
      </c>
      <c r="C162">
        <v>2014</v>
      </c>
      <c r="D162" s="10" t="s">
        <v>23</v>
      </c>
      <c r="E162" s="10" t="s">
        <v>24</v>
      </c>
      <c r="F162">
        <v>3744</v>
      </c>
      <c r="G162">
        <v>19321882</v>
      </c>
      <c r="H162">
        <v>19.399999999999999</v>
      </c>
      <c r="I162" t="str">
        <f t="shared" si="2"/>
        <v>201455-64 years</v>
      </c>
    </row>
    <row r="163" spans="1:9" x14ac:dyDescent="0.35">
      <c r="B163">
        <v>2014</v>
      </c>
      <c r="C163">
        <v>2014</v>
      </c>
      <c r="D163" s="10" t="s">
        <v>25</v>
      </c>
      <c r="E163" s="10" t="s">
        <v>26</v>
      </c>
      <c r="F163">
        <v>643</v>
      </c>
      <c r="G163">
        <v>12349045</v>
      </c>
      <c r="H163">
        <v>5.2</v>
      </c>
      <c r="I163" t="str">
        <f t="shared" si="2"/>
        <v>201465-74 years</v>
      </c>
    </row>
    <row r="164" spans="1:9" x14ac:dyDescent="0.35">
      <c r="B164">
        <v>2014</v>
      </c>
      <c r="C164">
        <v>2014</v>
      </c>
      <c r="D164" s="10" t="s">
        <v>27</v>
      </c>
      <c r="E164" s="10" t="s">
        <v>28</v>
      </c>
      <c r="F164">
        <v>135</v>
      </c>
      <c r="G164">
        <v>5893378</v>
      </c>
      <c r="H164">
        <v>2.2999999999999998</v>
      </c>
      <c r="I164" t="str">
        <f t="shared" si="2"/>
        <v>201475-84 years</v>
      </c>
    </row>
    <row r="165" spans="1:9" x14ac:dyDescent="0.35">
      <c r="B165">
        <v>2014</v>
      </c>
      <c r="C165">
        <v>2014</v>
      </c>
      <c r="D165" s="10" t="s">
        <v>29</v>
      </c>
      <c r="E165" s="10" t="s">
        <v>30</v>
      </c>
      <c r="F165">
        <v>48</v>
      </c>
      <c r="G165">
        <v>2108869</v>
      </c>
      <c r="H165">
        <v>2.2999999999999998</v>
      </c>
      <c r="I165" t="str">
        <f t="shared" si="2"/>
        <v>201485+ years</v>
      </c>
    </row>
    <row r="166" spans="1:9" x14ac:dyDescent="0.35">
      <c r="A166" t="s">
        <v>168</v>
      </c>
      <c r="B166">
        <v>2014</v>
      </c>
      <c r="C166">
        <v>2014</v>
      </c>
      <c r="F166">
        <v>24725</v>
      </c>
      <c r="G166">
        <v>156936487</v>
      </c>
      <c r="H166">
        <v>15.8</v>
      </c>
      <c r="I166" t="str">
        <f t="shared" si="2"/>
        <v>2014</v>
      </c>
    </row>
    <row r="167" spans="1:9" x14ac:dyDescent="0.35">
      <c r="B167">
        <v>2015</v>
      </c>
      <c r="C167">
        <v>2015</v>
      </c>
      <c r="D167" s="10" t="s">
        <v>118</v>
      </c>
      <c r="E167" s="10" t="s">
        <v>221</v>
      </c>
      <c r="F167">
        <v>11</v>
      </c>
      <c r="G167">
        <v>8142467</v>
      </c>
      <c r="H167" t="s">
        <v>220</v>
      </c>
      <c r="I167" t="str">
        <f t="shared" si="2"/>
        <v>20151-4 years</v>
      </c>
    </row>
    <row r="168" spans="1:9" x14ac:dyDescent="0.35">
      <c r="B168">
        <v>2015</v>
      </c>
      <c r="C168">
        <v>2015</v>
      </c>
      <c r="D168" s="10" t="s">
        <v>10</v>
      </c>
      <c r="E168" s="10" t="s">
        <v>219</v>
      </c>
      <c r="F168">
        <v>13</v>
      </c>
      <c r="G168">
        <v>20979520</v>
      </c>
      <c r="H168" t="s">
        <v>220</v>
      </c>
      <c r="I168" t="str">
        <f t="shared" si="2"/>
        <v>20155-14 years</v>
      </c>
    </row>
    <row r="169" spans="1:9" x14ac:dyDescent="0.35">
      <c r="B169">
        <v>2015</v>
      </c>
      <c r="C169">
        <v>2015</v>
      </c>
      <c r="D169" s="10" t="s">
        <v>15</v>
      </c>
      <c r="E169" s="10" t="s">
        <v>16</v>
      </c>
      <c r="F169">
        <v>2684</v>
      </c>
      <c r="G169">
        <v>22465721</v>
      </c>
      <c r="H169">
        <v>11.9</v>
      </c>
      <c r="I169" t="str">
        <f t="shared" si="2"/>
        <v>201515-24 years</v>
      </c>
    </row>
    <row r="170" spans="1:9" x14ac:dyDescent="0.35">
      <c r="B170">
        <v>2015</v>
      </c>
      <c r="C170">
        <v>2015</v>
      </c>
      <c r="D170" s="10" t="s">
        <v>17</v>
      </c>
      <c r="E170" s="10" t="s">
        <v>18</v>
      </c>
      <c r="F170">
        <v>7786</v>
      </c>
      <c r="G170">
        <v>22299138</v>
      </c>
      <c r="H170">
        <v>34.9</v>
      </c>
      <c r="I170" t="str">
        <f t="shared" si="2"/>
        <v>201525-34 years</v>
      </c>
    </row>
    <row r="171" spans="1:9" x14ac:dyDescent="0.35">
      <c r="B171">
        <v>2015</v>
      </c>
      <c r="C171">
        <v>2015</v>
      </c>
      <c r="D171" s="10" t="s">
        <v>19</v>
      </c>
      <c r="E171" s="10" t="s">
        <v>20</v>
      </c>
      <c r="F171">
        <v>6589</v>
      </c>
      <c r="G171">
        <v>20203577</v>
      </c>
      <c r="H171">
        <v>32.6</v>
      </c>
      <c r="I171" t="str">
        <f t="shared" si="2"/>
        <v>201535-44 years</v>
      </c>
    </row>
    <row r="172" spans="1:9" x14ac:dyDescent="0.35">
      <c r="B172">
        <v>2015</v>
      </c>
      <c r="C172">
        <v>2015</v>
      </c>
      <c r="D172" s="10" t="s">
        <v>21</v>
      </c>
      <c r="E172" s="10" t="s">
        <v>22</v>
      </c>
      <c r="F172">
        <v>6474</v>
      </c>
      <c r="G172">
        <v>21298776</v>
      </c>
      <c r="H172">
        <v>30.4</v>
      </c>
      <c r="I172" t="str">
        <f t="shared" si="2"/>
        <v>201545-54 years</v>
      </c>
    </row>
    <row r="173" spans="1:9" x14ac:dyDescent="0.35">
      <c r="B173">
        <v>2015</v>
      </c>
      <c r="C173">
        <v>2015</v>
      </c>
      <c r="D173" s="10" t="s">
        <v>23</v>
      </c>
      <c r="E173" s="10" t="s">
        <v>24</v>
      </c>
      <c r="F173">
        <v>4357</v>
      </c>
      <c r="G173">
        <v>19714747</v>
      </c>
      <c r="H173">
        <v>22.1</v>
      </c>
      <c r="I173" t="str">
        <f t="shared" si="2"/>
        <v>201555-64 years</v>
      </c>
    </row>
    <row r="174" spans="1:9" x14ac:dyDescent="0.35">
      <c r="B174">
        <v>2015</v>
      </c>
      <c r="C174">
        <v>2015</v>
      </c>
      <c r="D174" s="10" t="s">
        <v>25</v>
      </c>
      <c r="E174" s="10" t="s">
        <v>26</v>
      </c>
      <c r="F174">
        <v>853</v>
      </c>
      <c r="G174">
        <v>12892348</v>
      </c>
      <c r="H174">
        <v>6.6</v>
      </c>
      <c r="I174" t="str">
        <f t="shared" si="2"/>
        <v>201565-74 years</v>
      </c>
    </row>
    <row r="175" spans="1:9" x14ac:dyDescent="0.35">
      <c r="B175">
        <v>2015</v>
      </c>
      <c r="C175">
        <v>2015</v>
      </c>
      <c r="D175" s="10" t="s">
        <v>27</v>
      </c>
      <c r="E175" s="10" t="s">
        <v>28</v>
      </c>
      <c r="F175">
        <v>150</v>
      </c>
      <c r="G175">
        <v>6023571</v>
      </c>
      <c r="H175">
        <v>2.5</v>
      </c>
      <c r="I175" t="str">
        <f t="shared" si="2"/>
        <v>201575-84 years</v>
      </c>
    </row>
    <row r="176" spans="1:9" x14ac:dyDescent="0.35">
      <c r="B176">
        <v>2015</v>
      </c>
      <c r="C176">
        <v>2015</v>
      </c>
      <c r="D176" s="10" t="s">
        <v>29</v>
      </c>
      <c r="E176" s="10" t="s">
        <v>30</v>
      </c>
      <c r="F176">
        <v>62</v>
      </c>
      <c r="G176">
        <v>2174298</v>
      </c>
      <c r="H176">
        <v>2.9</v>
      </c>
      <c r="I176" t="str">
        <f t="shared" si="2"/>
        <v>201585+ years</v>
      </c>
    </row>
    <row r="177" spans="1:9" x14ac:dyDescent="0.35">
      <c r="A177" t="s">
        <v>168</v>
      </c>
      <c r="B177">
        <v>2015</v>
      </c>
      <c r="C177">
        <v>2015</v>
      </c>
      <c r="F177">
        <v>28987</v>
      </c>
      <c r="G177">
        <v>158229297</v>
      </c>
      <c r="H177">
        <v>18.3</v>
      </c>
      <c r="I177" t="str">
        <f t="shared" si="2"/>
        <v>2015</v>
      </c>
    </row>
    <row r="178" spans="1:9" x14ac:dyDescent="0.35">
      <c r="B178">
        <v>2016</v>
      </c>
      <c r="C178">
        <v>2016</v>
      </c>
      <c r="D178" s="10" t="s">
        <v>118</v>
      </c>
      <c r="E178" s="10" t="s">
        <v>221</v>
      </c>
      <c r="F178">
        <v>17</v>
      </c>
      <c r="G178">
        <v>8156375</v>
      </c>
      <c r="H178" t="s">
        <v>220</v>
      </c>
      <c r="I178" t="str">
        <f t="shared" si="2"/>
        <v>20161-4 years</v>
      </c>
    </row>
    <row r="179" spans="1:9" x14ac:dyDescent="0.35">
      <c r="B179">
        <v>2016</v>
      </c>
      <c r="C179">
        <v>2016</v>
      </c>
      <c r="D179" s="10" t="s">
        <v>10</v>
      </c>
      <c r="E179" s="10" t="s">
        <v>219</v>
      </c>
      <c r="F179">
        <v>13</v>
      </c>
      <c r="G179">
        <v>20948655</v>
      </c>
      <c r="H179" t="s">
        <v>220</v>
      </c>
      <c r="I179" t="str">
        <f t="shared" si="2"/>
        <v>20165-14 years</v>
      </c>
    </row>
    <row r="180" spans="1:9" x14ac:dyDescent="0.35">
      <c r="B180">
        <v>2016</v>
      </c>
      <c r="C180">
        <v>2016</v>
      </c>
      <c r="D180" s="10" t="s">
        <v>15</v>
      </c>
      <c r="E180" s="10" t="s">
        <v>16</v>
      </c>
      <c r="F180">
        <v>3563</v>
      </c>
      <c r="G180">
        <v>22292911</v>
      </c>
      <c r="H180">
        <v>16</v>
      </c>
      <c r="I180" t="str">
        <f t="shared" si="2"/>
        <v>201615-24 years</v>
      </c>
    </row>
    <row r="181" spans="1:9" x14ac:dyDescent="0.35">
      <c r="B181">
        <v>2016</v>
      </c>
      <c r="C181">
        <v>2016</v>
      </c>
      <c r="D181" s="10" t="s">
        <v>17</v>
      </c>
      <c r="E181" s="10" t="s">
        <v>18</v>
      </c>
      <c r="F181">
        <v>10221</v>
      </c>
      <c r="G181">
        <v>22599738</v>
      </c>
      <c r="H181">
        <v>45.2</v>
      </c>
      <c r="I181" t="str">
        <f t="shared" si="2"/>
        <v>201625-34 years</v>
      </c>
    </row>
    <row r="182" spans="1:9" x14ac:dyDescent="0.35">
      <c r="B182">
        <v>2016</v>
      </c>
      <c r="C182">
        <v>2016</v>
      </c>
      <c r="D182" s="10" t="s">
        <v>19</v>
      </c>
      <c r="E182" s="10" t="s">
        <v>20</v>
      </c>
      <c r="F182">
        <v>8597</v>
      </c>
      <c r="G182">
        <v>20152763</v>
      </c>
      <c r="H182">
        <v>42.7</v>
      </c>
      <c r="I182" t="str">
        <f t="shared" si="2"/>
        <v>201635-44 years</v>
      </c>
    </row>
    <row r="183" spans="1:9" x14ac:dyDescent="0.35">
      <c r="B183">
        <v>2016</v>
      </c>
      <c r="C183">
        <v>2016</v>
      </c>
      <c r="D183" s="10" t="s">
        <v>21</v>
      </c>
      <c r="E183" s="10" t="s">
        <v>22</v>
      </c>
      <c r="F183">
        <v>7933</v>
      </c>
      <c r="G183">
        <v>21106139</v>
      </c>
      <c r="H183">
        <v>37.6</v>
      </c>
      <c r="I183" t="str">
        <f t="shared" si="2"/>
        <v>201645-54 years</v>
      </c>
    </row>
    <row r="184" spans="1:9" x14ac:dyDescent="0.35">
      <c r="B184">
        <v>2016</v>
      </c>
      <c r="C184">
        <v>2016</v>
      </c>
      <c r="D184" s="10" t="s">
        <v>23</v>
      </c>
      <c r="E184" s="10" t="s">
        <v>24</v>
      </c>
      <c r="F184">
        <v>5556</v>
      </c>
      <c r="G184">
        <v>19999038</v>
      </c>
      <c r="H184">
        <v>27.8</v>
      </c>
      <c r="I184" t="str">
        <f t="shared" si="2"/>
        <v>201655-64 years</v>
      </c>
    </row>
    <row r="185" spans="1:9" x14ac:dyDescent="0.35">
      <c r="B185">
        <v>2016</v>
      </c>
      <c r="C185">
        <v>2016</v>
      </c>
      <c r="D185" s="10" t="s">
        <v>25</v>
      </c>
      <c r="E185" s="10" t="s">
        <v>26</v>
      </c>
      <c r="F185">
        <v>1050</v>
      </c>
      <c r="G185">
        <v>13391109</v>
      </c>
      <c r="H185">
        <v>7.8</v>
      </c>
      <c r="I185" t="str">
        <f t="shared" si="2"/>
        <v>201665-74 years</v>
      </c>
    </row>
    <row r="186" spans="1:9" x14ac:dyDescent="0.35">
      <c r="B186">
        <v>2016</v>
      </c>
      <c r="C186">
        <v>2016</v>
      </c>
      <c r="D186" s="10" t="s">
        <v>27</v>
      </c>
      <c r="E186" s="10" t="s">
        <v>28</v>
      </c>
      <c r="F186">
        <v>141</v>
      </c>
      <c r="G186">
        <v>6176874</v>
      </c>
      <c r="H186">
        <v>2.2999999999999998</v>
      </c>
      <c r="I186" t="str">
        <f t="shared" si="2"/>
        <v>201675-84 years</v>
      </c>
    </row>
    <row r="187" spans="1:9" x14ac:dyDescent="0.35">
      <c r="B187">
        <v>2016</v>
      </c>
      <c r="C187">
        <v>2016</v>
      </c>
      <c r="D187" s="10" t="s">
        <v>29</v>
      </c>
      <c r="E187" s="10" t="s">
        <v>30</v>
      </c>
      <c r="F187">
        <v>56</v>
      </c>
      <c r="G187">
        <v>2224843</v>
      </c>
      <c r="H187">
        <v>2.5</v>
      </c>
      <c r="I187" t="str">
        <f t="shared" si="2"/>
        <v>201685+ years</v>
      </c>
    </row>
    <row r="188" spans="1:9" x14ac:dyDescent="0.35">
      <c r="A188" t="s">
        <v>168</v>
      </c>
      <c r="B188">
        <v>2016</v>
      </c>
      <c r="C188">
        <v>2016</v>
      </c>
      <c r="F188">
        <v>37158</v>
      </c>
      <c r="G188">
        <v>159078923</v>
      </c>
      <c r="H188">
        <v>23.4</v>
      </c>
      <c r="I188" t="str">
        <f t="shared" si="2"/>
        <v>2016</v>
      </c>
    </row>
    <row r="189" spans="1:9" x14ac:dyDescent="0.35">
      <c r="B189">
        <v>2017</v>
      </c>
      <c r="C189">
        <v>2017</v>
      </c>
      <c r="D189" s="10" t="s">
        <v>10</v>
      </c>
      <c r="E189" s="10" t="s">
        <v>219</v>
      </c>
      <c r="F189">
        <v>16</v>
      </c>
      <c r="G189">
        <v>20973213</v>
      </c>
      <c r="H189" t="s">
        <v>220</v>
      </c>
      <c r="I189" t="str">
        <f t="shared" si="2"/>
        <v>20175-14 years</v>
      </c>
    </row>
    <row r="190" spans="1:9" x14ac:dyDescent="0.35">
      <c r="B190">
        <v>2017</v>
      </c>
      <c r="C190">
        <v>2017</v>
      </c>
      <c r="D190" s="10" t="s">
        <v>15</v>
      </c>
      <c r="E190" s="10" t="s">
        <v>16</v>
      </c>
      <c r="F190">
        <v>3451</v>
      </c>
      <c r="G190">
        <v>22149633</v>
      </c>
      <c r="H190">
        <v>15.6</v>
      </c>
      <c r="I190" t="str">
        <f t="shared" si="2"/>
        <v>201715-24 years</v>
      </c>
    </row>
    <row r="191" spans="1:9" x14ac:dyDescent="0.35">
      <c r="B191">
        <v>2017</v>
      </c>
      <c r="C191">
        <v>2017</v>
      </c>
      <c r="D191" s="10" t="s">
        <v>17</v>
      </c>
      <c r="E191" s="10" t="s">
        <v>18</v>
      </c>
      <c r="F191">
        <v>11536</v>
      </c>
      <c r="G191">
        <v>22991361</v>
      </c>
      <c r="H191">
        <v>50.2</v>
      </c>
      <c r="I191" t="str">
        <f t="shared" si="2"/>
        <v>201725-34 years</v>
      </c>
    </row>
    <row r="192" spans="1:9" x14ac:dyDescent="0.35">
      <c r="B192">
        <v>2017</v>
      </c>
      <c r="C192">
        <v>2017</v>
      </c>
      <c r="D192" s="10" t="s">
        <v>19</v>
      </c>
      <c r="E192" s="10" t="s">
        <v>20</v>
      </c>
      <c r="F192">
        <v>9897</v>
      </c>
      <c r="G192">
        <v>20369100</v>
      </c>
      <c r="H192">
        <v>48.6</v>
      </c>
      <c r="I192" t="str">
        <f t="shared" si="2"/>
        <v>201735-44 years</v>
      </c>
    </row>
    <row r="193" spans="1:9" x14ac:dyDescent="0.35">
      <c r="B193">
        <v>2017</v>
      </c>
      <c r="C193">
        <v>2017</v>
      </c>
      <c r="D193" s="10" t="s">
        <v>21</v>
      </c>
      <c r="E193" s="10" t="s">
        <v>22</v>
      </c>
      <c r="F193">
        <v>9058</v>
      </c>
      <c r="G193">
        <v>20906357</v>
      </c>
      <c r="H193">
        <v>43.3</v>
      </c>
      <c r="I193" t="str">
        <f t="shared" si="2"/>
        <v>201745-54 years</v>
      </c>
    </row>
    <row r="194" spans="1:9" x14ac:dyDescent="0.35">
      <c r="B194">
        <v>2017</v>
      </c>
      <c r="C194">
        <v>2017</v>
      </c>
      <c r="D194" s="10" t="s">
        <v>23</v>
      </c>
      <c r="E194" s="10" t="s">
        <v>24</v>
      </c>
      <c r="F194">
        <v>6459</v>
      </c>
      <c r="G194">
        <v>20257803</v>
      </c>
      <c r="H194">
        <v>31.9</v>
      </c>
      <c r="I194" t="str">
        <f t="shared" si="2"/>
        <v>201755-64 years</v>
      </c>
    </row>
    <row r="195" spans="1:9" x14ac:dyDescent="0.35">
      <c r="B195">
        <v>2017</v>
      </c>
      <c r="C195">
        <v>2017</v>
      </c>
      <c r="D195" s="10" t="s">
        <v>25</v>
      </c>
      <c r="E195" s="10" t="s">
        <v>26</v>
      </c>
      <c r="F195">
        <v>1335</v>
      </c>
      <c r="G195">
        <v>13877140</v>
      </c>
      <c r="H195">
        <v>9.6</v>
      </c>
      <c r="I195" t="str">
        <f t="shared" ref="I195:I234" si="3">C195&amp;D195</f>
        <v>201765-74 years</v>
      </c>
    </row>
    <row r="196" spans="1:9" x14ac:dyDescent="0.35">
      <c r="B196">
        <v>2017</v>
      </c>
      <c r="C196">
        <v>2017</v>
      </c>
      <c r="D196" s="10" t="s">
        <v>27</v>
      </c>
      <c r="E196" s="10" t="s">
        <v>28</v>
      </c>
      <c r="F196">
        <v>144</v>
      </c>
      <c r="G196">
        <v>6407875</v>
      </c>
      <c r="H196">
        <v>2.2000000000000002</v>
      </c>
      <c r="I196" t="str">
        <f t="shared" si="3"/>
        <v>201775-84 years</v>
      </c>
    </row>
    <row r="197" spans="1:9" x14ac:dyDescent="0.35">
      <c r="B197">
        <v>2017</v>
      </c>
      <c r="C197">
        <v>2017</v>
      </c>
      <c r="D197" s="10" t="s">
        <v>29</v>
      </c>
      <c r="E197" s="10" t="s">
        <v>30</v>
      </c>
      <c r="F197">
        <v>60</v>
      </c>
      <c r="G197">
        <v>2279669</v>
      </c>
      <c r="H197">
        <v>2.6</v>
      </c>
      <c r="I197" t="str">
        <f t="shared" si="3"/>
        <v>201785+ years</v>
      </c>
    </row>
    <row r="198" spans="1:9" x14ac:dyDescent="0.35">
      <c r="B198">
        <v>2017</v>
      </c>
      <c r="C198">
        <v>2017</v>
      </c>
      <c r="D198" s="10" t="s">
        <v>31</v>
      </c>
      <c r="E198" s="10" t="s">
        <v>32</v>
      </c>
      <c r="F198">
        <v>11</v>
      </c>
      <c r="G198" t="s">
        <v>33</v>
      </c>
      <c r="H198" t="s">
        <v>33</v>
      </c>
      <c r="I198" t="str">
        <f t="shared" si="3"/>
        <v>2017Not Stated</v>
      </c>
    </row>
    <row r="199" spans="1:9" x14ac:dyDescent="0.35">
      <c r="A199" t="s">
        <v>168</v>
      </c>
      <c r="B199">
        <v>2017</v>
      </c>
      <c r="C199">
        <v>2017</v>
      </c>
      <c r="F199">
        <v>41980</v>
      </c>
      <c r="G199">
        <v>160408119</v>
      </c>
      <c r="H199">
        <v>26.2</v>
      </c>
      <c r="I199" t="str">
        <f t="shared" si="3"/>
        <v>2017</v>
      </c>
    </row>
    <row r="200" spans="1:9" x14ac:dyDescent="0.35">
      <c r="B200">
        <v>2018</v>
      </c>
      <c r="C200">
        <v>2018</v>
      </c>
      <c r="D200" s="10" t="s">
        <v>10</v>
      </c>
      <c r="E200" s="10" t="s">
        <v>219</v>
      </c>
      <c r="F200">
        <v>13</v>
      </c>
      <c r="G200">
        <v>20974830</v>
      </c>
      <c r="H200" t="s">
        <v>220</v>
      </c>
      <c r="I200" t="str">
        <f t="shared" si="3"/>
        <v>20185-14 years</v>
      </c>
    </row>
    <row r="201" spans="1:9" x14ac:dyDescent="0.35">
      <c r="B201">
        <v>2018</v>
      </c>
      <c r="C201">
        <v>2018</v>
      </c>
      <c r="D201" s="10" t="s">
        <v>15</v>
      </c>
      <c r="E201" s="10" t="s">
        <v>16</v>
      </c>
      <c r="F201">
        <v>2861</v>
      </c>
      <c r="G201">
        <v>21976455</v>
      </c>
      <c r="H201">
        <v>13</v>
      </c>
      <c r="I201" t="str">
        <f t="shared" si="3"/>
        <v>201815-24 years</v>
      </c>
    </row>
    <row r="202" spans="1:9" x14ac:dyDescent="0.35">
      <c r="B202">
        <v>2018</v>
      </c>
      <c r="C202">
        <v>2018</v>
      </c>
      <c r="D202" s="10" t="s">
        <v>17</v>
      </c>
      <c r="E202" s="10" t="s">
        <v>18</v>
      </c>
      <c r="F202">
        <v>10673</v>
      </c>
      <c r="G202">
        <v>23210709</v>
      </c>
      <c r="H202">
        <v>46</v>
      </c>
      <c r="I202" t="str">
        <f t="shared" si="3"/>
        <v>201825-34 years</v>
      </c>
    </row>
    <row r="203" spans="1:9" x14ac:dyDescent="0.35">
      <c r="B203">
        <v>2018</v>
      </c>
      <c r="C203">
        <v>2018</v>
      </c>
      <c r="D203" s="10" t="s">
        <v>19</v>
      </c>
      <c r="E203" s="10" t="s">
        <v>20</v>
      </c>
      <c r="F203">
        <v>9936</v>
      </c>
      <c r="G203">
        <v>20587600</v>
      </c>
      <c r="H203">
        <v>48.3</v>
      </c>
      <c r="I203" t="str">
        <f t="shared" si="3"/>
        <v>201835-44 years</v>
      </c>
    </row>
    <row r="204" spans="1:9" x14ac:dyDescent="0.35">
      <c r="B204">
        <v>2018</v>
      </c>
      <c r="C204">
        <v>2018</v>
      </c>
      <c r="D204" s="10" t="s">
        <v>21</v>
      </c>
      <c r="E204" s="10" t="s">
        <v>22</v>
      </c>
      <c r="F204">
        <v>8498</v>
      </c>
      <c r="G204">
        <v>20541202</v>
      </c>
      <c r="H204">
        <v>41.4</v>
      </c>
      <c r="I204" t="str">
        <f t="shared" si="3"/>
        <v>201845-54 years</v>
      </c>
    </row>
    <row r="205" spans="1:9" x14ac:dyDescent="0.35">
      <c r="B205">
        <v>2018</v>
      </c>
      <c r="C205">
        <v>2018</v>
      </c>
      <c r="D205" s="10" t="s">
        <v>23</v>
      </c>
      <c r="E205" s="10" t="s">
        <v>24</v>
      </c>
      <c r="F205">
        <v>6712</v>
      </c>
      <c r="G205">
        <v>20398863</v>
      </c>
      <c r="H205">
        <v>32.9</v>
      </c>
      <c r="I205" t="str">
        <f t="shared" si="3"/>
        <v>201855-64 years</v>
      </c>
    </row>
    <row r="206" spans="1:9" x14ac:dyDescent="0.35">
      <c r="B206">
        <v>2018</v>
      </c>
      <c r="C206">
        <v>2018</v>
      </c>
      <c r="D206" s="10" t="s">
        <v>25</v>
      </c>
      <c r="E206" s="10" t="s">
        <v>26</v>
      </c>
      <c r="F206">
        <v>1609</v>
      </c>
      <c r="G206">
        <v>14246085</v>
      </c>
      <c r="H206">
        <v>11.3</v>
      </c>
      <c r="I206" t="str">
        <f t="shared" si="3"/>
        <v>201865-74 years</v>
      </c>
    </row>
    <row r="207" spans="1:9" x14ac:dyDescent="0.35">
      <c r="B207">
        <v>2018</v>
      </c>
      <c r="C207">
        <v>2018</v>
      </c>
      <c r="D207" s="10" t="s">
        <v>27</v>
      </c>
      <c r="E207" s="10" t="s">
        <v>28</v>
      </c>
      <c r="F207">
        <v>198</v>
      </c>
      <c r="G207">
        <v>6735040</v>
      </c>
      <c r="H207">
        <v>2.9</v>
      </c>
      <c r="I207" t="str">
        <f t="shared" si="3"/>
        <v>201875-84 years</v>
      </c>
    </row>
    <row r="208" spans="1:9" x14ac:dyDescent="0.35">
      <c r="B208">
        <v>2018</v>
      </c>
      <c r="C208">
        <v>2018</v>
      </c>
      <c r="D208" s="10" t="s">
        <v>29</v>
      </c>
      <c r="E208" s="10" t="s">
        <v>30</v>
      </c>
      <c r="F208">
        <v>58</v>
      </c>
      <c r="G208">
        <v>2325693</v>
      </c>
      <c r="H208">
        <v>2.5</v>
      </c>
      <c r="I208" t="str">
        <f t="shared" si="3"/>
        <v>201885+ years</v>
      </c>
    </row>
    <row r="209" spans="1:9" x14ac:dyDescent="0.35">
      <c r="B209">
        <v>2018</v>
      </c>
      <c r="C209">
        <v>2018</v>
      </c>
      <c r="D209" s="10" t="s">
        <v>31</v>
      </c>
      <c r="E209" s="10" t="s">
        <v>32</v>
      </c>
      <c r="F209">
        <v>10</v>
      </c>
      <c r="G209" t="s">
        <v>33</v>
      </c>
      <c r="H209" t="s">
        <v>33</v>
      </c>
      <c r="I209" t="str">
        <f t="shared" si="3"/>
        <v>2018Not Stated</v>
      </c>
    </row>
    <row r="210" spans="1:9" x14ac:dyDescent="0.35">
      <c r="A210" t="s">
        <v>168</v>
      </c>
      <c r="B210">
        <v>2018</v>
      </c>
      <c r="C210">
        <v>2018</v>
      </c>
      <c r="F210">
        <v>40578</v>
      </c>
      <c r="G210">
        <v>161128679</v>
      </c>
      <c r="H210">
        <v>25.2</v>
      </c>
      <c r="I210" t="str">
        <f t="shared" si="3"/>
        <v>2018</v>
      </c>
    </row>
    <row r="211" spans="1:9" x14ac:dyDescent="0.35">
      <c r="B211">
        <v>2019</v>
      </c>
      <c r="C211">
        <v>2019</v>
      </c>
      <c r="D211" s="10" t="s">
        <v>118</v>
      </c>
      <c r="E211" s="10" t="s">
        <v>221</v>
      </c>
      <c r="F211">
        <v>10</v>
      </c>
      <c r="G211">
        <v>8074090</v>
      </c>
      <c r="H211" t="s">
        <v>220</v>
      </c>
      <c r="I211" t="str">
        <f t="shared" si="3"/>
        <v>20191-4 years</v>
      </c>
    </row>
    <row r="212" spans="1:9" x14ac:dyDescent="0.35">
      <c r="B212">
        <v>2019</v>
      </c>
      <c r="C212">
        <v>2019</v>
      </c>
      <c r="D212" s="10" t="s">
        <v>15</v>
      </c>
      <c r="E212" s="10" t="s">
        <v>16</v>
      </c>
      <c r="F212">
        <v>2993</v>
      </c>
      <c r="G212">
        <v>21810359</v>
      </c>
      <c r="H212">
        <v>13.7</v>
      </c>
      <c r="I212" t="str">
        <f t="shared" si="3"/>
        <v>201915-24 years</v>
      </c>
    </row>
    <row r="213" spans="1:9" x14ac:dyDescent="0.35">
      <c r="B213">
        <v>2019</v>
      </c>
      <c r="C213">
        <v>2019</v>
      </c>
      <c r="D213" s="10" t="s">
        <v>17</v>
      </c>
      <c r="E213" s="10" t="s">
        <v>18</v>
      </c>
      <c r="F213">
        <v>10798</v>
      </c>
      <c r="G213">
        <v>23359180</v>
      </c>
      <c r="H213">
        <v>46.2</v>
      </c>
      <c r="I213" t="str">
        <f t="shared" si="3"/>
        <v>201925-34 years</v>
      </c>
    </row>
    <row r="214" spans="1:9" x14ac:dyDescent="0.35">
      <c r="B214">
        <v>2019</v>
      </c>
      <c r="C214">
        <v>2019</v>
      </c>
      <c r="D214" s="10" t="s">
        <v>19</v>
      </c>
      <c r="E214" s="10" t="s">
        <v>20</v>
      </c>
      <c r="F214">
        <v>10916</v>
      </c>
      <c r="G214">
        <v>20792080</v>
      </c>
      <c r="H214">
        <v>52.5</v>
      </c>
      <c r="I214" t="str">
        <f t="shared" si="3"/>
        <v>201935-44 years</v>
      </c>
    </row>
    <row r="215" spans="1:9" x14ac:dyDescent="0.35">
      <c r="B215">
        <v>2019</v>
      </c>
      <c r="C215">
        <v>2019</v>
      </c>
      <c r="D215" s="10" t="s">
        <v>21</v>
      </c>
      <c r="E215" s="10" t="s">
        <v>22</v>
      </c>
      <c r="F215">
        <v>9010</v>
      </c>
      <c r="G215">
        <v>20171966</v>
      </c>
      <c r="H215">
        <v>44.7</v>
      </c>
      <c r="I215" t="str">
        <f t="shared" si="3"/>
        <v>201945-54 years</v>
      </c>
    </row>
    <row r="216" spans="1:9" x14ac:dyDescent="0.35">
      <c r="B216">
        <v>2019</v>
      </c>
      <c r="C216">
        <v>2019</v>
      </c>
      <c r="D216" s="10" t="s">
        <v>23</v>
      </c>
      <c r="E216" s="10" t="s">
        <v>24</v>
      </c>
      <c r="F216">
        <v>7550</v>
      </c>
      <c r="G216">
        <v>20499219</v>
      </c>
      <c r="H216">
        <v>36.799999999999997</v>
      </c>
      <c r="I216" t="str">
        <f t="shared" si="3"/>
        <v>201955-64 years</v>
      </c>
    </row>
    <row r="217" spans="1:9" x14ac:dyDescent="0.35">
      <c r="B217">
        <v>2019</v>
      </c>
      <c r="C217">
        <v>2019</v>
      </c>
      <c r="D217" s="10" t="s">
        <v>25</v>
      </c>
      <c r="E217" s="10" t="s">
        <v>26</v>
      </c>
      <c r="F217">
        <v>1959</v>
      </c>
      <c r="G217">
        <v>14699579</v>
      </c>
      <c r="H217">
        <v>13.3</v>
      </c>
      <c r="I217" t="str">
        <f t="shared" si="3"/>
        <v>201965-74 years</v>
      </c>
    </row>
    <row r="218" spans="1:9" x14ac:dyDescent="0.35">
      <c r="B218">
        <v>2019</v>
      </c>
      <c r="C218">
        <v>2019</v>
      </c>
      <c r="D218" s="10" t="s">
        <v>27</v>
      </c>
      <c r="E218" s="10" t="s">
        <v>28</v>
      </c>
      <c r="F218">
        <v>208</v>
      </c>
      <c r="G218">
        <v>6998223</v>
      </c>
      <c r="H218">
        <v>3</v>
      </c>
      <c r="I218" t="str">
        <f t="shared" si="3"/>
        <v>201975-84 years</v>
      </c>
    </row>
    <row r="219" spans="1:9" x14ac:dyDescent="0.35">
      <c r="B219">
        <v>2019</v>
      </c>
      <c r="C219">
        <v>2019</v>
      </c>
      <c r="D219" s="10" t="s">
        <v>29</v>
      </c>
      <c r="E219" s="10" t="s">
        <v>30</v>
      </c>
      <c r="F219">
        <v>43</v>
      </c>
      <c r="G219">
        <v>2376488</v>
      </c>
      <c r="H219">
        <v>1.8</v>
      </c>
      <c r="I219" t="str">
        <f t="shared" si="3"/>
        <v>201985+ years</v>
      </c>
    </row>
    <row r="220" spans="1:9" x14ac:dyDescent="0.35">
      <c r="A220" t="s">
        <v>168</v>
      </c>
      <c r="B220">
        <v>2019</v>
      </c>
      <c r="C220">
        <v>2019</v>
      </c>
      <c r="F220">
        <v>43505</v>
      </c>
      <c r="G220">
        <v>161657324</v>
      </c>
      <c r="H220">
        <v>26.9</v>
      </c>
      <c r="I220" t="str">
        <f t="shared" si="3"/>
        <v>2019</v>
      </c>
    </row>
    <row r="221" spans="1:9" x14ac:dyDescent="0.35">
      <c r="B221">
        <v>2020</v>
      </c>
      <c r="C221">
        <v>2020</v>
      </c>
      <c r="D221" s="10" t="s">
        <v>117</v>
      </c>
      <c r="E221" s="10" t="s">
        <v>222</v>
      </c>
      <c r="F221">
        <v>11</v>
      </c>
      <c r="G221">
        <v>1908141</v>
      </c>
      <c r="H221" t="s">
        <v>220</v>
      </c>
      <c r="I221" t="str">
        <f t="shared" si="3"/>
        <v>2020&lt; 1 year</v>
      </c>
    </row>
    <row r="222" spans="1:9" x14ac:dyDescent="0.35">
      <c r="B222">
        <v>2020</v>
      </c>
      <c r="C222">
        <v>2020</v>
      </c>
      <c r="D222" s="10" t="s">
        <v>118</v>
      </c>
      <c r="E222" s="10" t="s">
        <v>221</v>
      </c>
      <c r="F222">
        <v>16</v>
      </c>
      <c r="G222">
        <v>7953016</v>
      </c>
      <c r="H222" t="s">
        <v>220</v>
      </c>
      <c r="I222" t="str">
        <f t="shared" si="3"/>
        <v>20201-4 years</v>
      </c>
    </row>
    <row r="223" spans="1:9" x14ac:dyDescent="0.35">
      <c r="B223">
        <v>2020</v>
      </c>
      <c r="C223">
        <v>2020</v>
      </c>
      <c r="D223" s="10" t="s">
        <v>10</v>
      </c>
      <c r="E223" s="10" t="s">
        <v>219</v>
      </c>
      <c r="F223">
        <v>28</v>
      </c>
      <c r="G223">
        <v>20941721</v>
      </c>
      <c r="H223">
        <v>0.1</v>
      </c>
      <c r="I223" t="str">
        <f t="shared" si="3"/>
        <v>20205-14 years</v>
      </c>
    </row>
    <row r="224" spans="1:9" x14ac:dyDescent="0.35">
      <c r="B224">
        <v>2020</v>
      </c>
      <c r="C224">
        <v>2020</v>
      </c>
      <c r="D224" s="10" t="s">
        <v>15</v>
      </c>
      <c r="E224" s="10" t="s">
        <v>16</v>
      </c>
      <c r="F224">
        <v>4777</v>
      </c>
      <c r="G224">
        <v>21727443</v>
      </c>
      <c r="H224">
        <v>22</v>
      </c>
      <c r="I224" t="str">
        <f t="shared" si="3"/>
        <v>202015-24 years</v>
      </c>
    </row>
    <row r="225" spans="1:9" x14ac:dyDescent="0.35">
      <c r="B225">
        <v>2020</v>
      </c>
      <c r="C225">
        <v>2020</v>
      </c>
      <c r="D225" s="10" t="s">
        <v>17</v>
      </c>
      <c r="E225" s="10" t="s">
        <v>18</v>
      </c>
      <c r="F225">
        <v>14714</v>
      </c>
      <c r="G225">
        <v>23444379</v>
      </c>
      <c r="H225">
        <v>62.8</v>
      </c>
      <c r="I225" t="str">
        <f t="shared" si="3"/>
        <v>202025-34 years</v>
      </c>
    </row>
    <row r="226" spans="1:9" x14ac:dyDescent="0.35">
      <c r="B226">
        <v>2020</v>
      </c>
      <c r="C226">
        <v>2020</v>
      </c>
      <c r="D226" s="10" t="s">
        <v>19</v>
      </c>
      <c r="E226" s="10" t="s">
        <v>20</v>
      </c>
      <c r="F226">
        <v>15013</v>
      </c>
      <c r="G226">
        <v>21045868</v>
      </c>
      <c r="H226">
        <v>71.3</v>
      </c>
      <c r="I226" t="str">
        <f t="shared" si="3"/>
        <v>202035-44 years</v>
      </c>
    </row>
    <row r="227" spans="1:9" x14ac:dyDescent="0.35">
      <c r="B227">
        <v>2020</v>
      </c>
      <c r="C227">
        <v>2020</v>
      </c>
      <c r="D227" s="10" t="s">
        <v>21</v>
      </c>
      <c r="E227" s="10" t="s">
        <v>22</v>
      </c>
      <c r="F227">
        <v>11923</v>
      </c>
      <c r="G227">
        <v>19924692</v>
      </c>
      <c r="H227">
        <v>59.8</v>
      </c>
      <c r="I227" t="str">
        <f t="shared" si="3"/>
        <v>202045-54 years</v>
      </c>
    </row>
    <row r="228" spans="1:9" x14ac:dyDescent="0.35">
      <c r="B228">
        <v>2020</v>
      </c>
      <c r="C228">
        <v>2020</v>
      </c>
      <c r="D228" s="10" t="s">
        <v>23</v>
      </c>
      <c r="E228" s="10" t="s">
        <v>24</v>
      </c>
      <c r="F228">
        <v>9868</v>
      </c>
      <c r="G228">
        <v>20489434</v>
      </c>
      <c r="H228">
        <v>48.2</v>
      </c>
      <c r="I228" t="str">
        <f t="shared" si="3"/>
        <v>202055-64 years</v>
      </c>
    </row>
    <row r="229" spans="1:9" x14ac:dyDescent="0.35">
      <c r="B229">
        <v>2020</v>
      </c>
      <c r="C229">
        <v>2020</v>
      </c>
      <c r="D229" s="10" t="s">
        <v>25</v>
      </c>
      <c r="E229" s="10" t="s">
        <v>26</v>
      </c>
      <c r="F229">
        <v>2587</v>
      </c>
      <c r="G229">
        <v>15183540</v>
      </c>
      <c r="H229">
        <v>17</v>
      </c>
      <c r="I229" t="str">
        <f t="shared" si="3"/>
        <v>202065-74 years</v>
      </c>
    </row>
    <row r="230" spans="1:9" x14ac:dyDescent="0.35">
      <c r="B230">
        <v>2020</v>
      </c>
      <c r="C230">
        <v>2020</v>
      </c>
      <c r="D230" s="10" t="s">
        <v>27</v>
      </c>
      <c r="E230" s="10" t="s">
        <v>28</v>
      </c>
      <c r="F230">
        <v>234</v>
      </c>
      <c r="G230">
        <v>7223275</v>
      </c>
      <c r="H230">
        <v>3.2</v>
      </c>
      <c r="I230" t="str">
        <f t="shared" si="3"/>
        <v>202075-84 years</v>
      </c>
    </row>
    <row r="231" spans="1:9" x14ac:dyDescent="0.35">
      <c r="B231">
        <v>2020</v>
      </c>
      <c r="C231">
        <v>2020</v>
      </c>
      <c r="D231" s="10" t="s">
        <v>29</v>
      </c>
      <c r="E231" s="10" t="s">
        <v>30</v>
      </c>
      <c r="F231">
        <v>63</v>
      </c>
      <c r="G231">
        <v>2414693</v>
      </c>
      <c r="H231">
        <v>2.6</v>
      </c>
      <c r="I231" t="str">
        <f t="shared" si="3"/>
        <v>202085+ years</v>
      </c>
    </row>
    <row r="232" spans="1:9" x14ac:dyDescent="0.35">
      <c r="B232">
        <v>2020</v>
      </c>
      <c r="C232">
        <v>2020</v>
      </c>
      <c r="D232" s="10" t="s">
        <v>31</v>
      </c>
      <c r="E232" s="10" t="s">
        <v>32</v>
      </c>
      <c r="F232">
        <v>14</v>
      </c>
      <c r="G232" t="s">
        <v>33</v>
      </c>
      <c r="H232" t="s">
        <v>33</v>
      </c>
      <c r="I232" t="str">
        <f t="shared" si="3"/>
        <v>2020Not Stated</v>
      </c>
    </row>
    <row r="233" spans="1:9" x14ac:dyDescent="0.35">
      <c r="A233" t="s">
        <v>168</v>
      </c>
      <c r="B233">
        <v>2020</v>
      </c>
      <c r="C233">
        <v>2020</v>
      </c>
      <c r="F233">
        <v>59248</v>
      </c>
      <c r="G233">
        <v>162256202</v>
      </c>
      <c r="H233">
        <v>36.5</v>
      </c>
      <c r="I233" t="str">
        <f t="shared" si="3"/>
        <v>2020</v>
      </c>
    </row>
    <row r="234" spans="1:9" x14ac:dyDescent="0.35">
      <c r="A234" t="s">
        <v>168</v>
      </c>
      <c r="F234">
        <v>509206</v>
      </c>
      <c r="G234">
        <v>3317352843</v>
      </c>
      <c r="H234">
        <v>15.3</v>
      </c>
      <c r="I234" t="str">
        <f t="shared" si="3"/>
        <v/>
      </c>
    </row>
    <row r="235" spans="1:9" x14ac:dyDescent="0.35">
      <c r="A235" t="s">
        <v>34</v>
      </c>
    </row>
    <row r="236" spans="1:9" x14ac:dyDescent="0.35">
      <c r="A236" t="s">
        <v>203</v>
      </c>
    </row>
    <row r="237" spans="1:9" x14ac:dyDescent="0.35">
      <c r="A237" t="s">
        <v>36</v>
      </c>
    </row>
    <row r="238" spans="1:9" x14ac:dyDescent="0.35">
      <c r="A238" t="s">
        <v>202</v>
      </c>
    </row>
    <row r="239" spans="1:9" x14ac:dyDescent="0.35">
      <c r="A239" t="s">
        <v>218</v>
      </c>
    </row>
    <row r="240" spans="1:9" x14ac:dyDescent="0.35">
      <c r="A240" t="s">
        <v>217</v>
      </c>
    </row>
    <row r="241" spans="1:1" x14ac:dyDescent="0.35">
      <c r="A241" t="s">
        <v>165</v>
      </c>
    </row>
    <row r="242" spans="1:1" x14ac:dyDescent="0.35">
      <c r="A242" t="s">
        <v>40</v>
      </c>
    </row>
    <row r="243" spans="1:1" x14ac:dyDescent="0.35">
      <c r="A243" t="s">
        <v>41</v>
      </c>
    </row>
    <row r="244" spans="1:1" x14ac:dyDescent="0.35">
      <c r="A244" t="s">
        <v>42</v>
      </c>
    </row>
    <row r="245" spans="1:1" x14ac:dyDescent="0.35">
      <c r="A245" t="s">
        <v>43</v>
      </c>
    </row>
    <row r="246" spans="1:1" x14ac:dyDescent="0.35">
      <c r="A246" t="s">
        <v>34</v>
      </c>
    </row>
    <row r="247" spans="1:1" x14ac:dyDescent="0.35">
      <c r="A247" t="s">
        <v>44</v>
      </c>
    </row>
    <row r="248" spans="1:1" x14ac:dyDescent="0.35">
      <c r="A248" t="s">
        <v>34</v>
      </c>
    </row>
    <row r="249" spans="1:1" x14ac:dyDescent="0.35">
      <c r="A249" t="s">
        <v>216</v>
      </c>
    </row>
    <row r="250" spans="1:1" x14ac:dyDescent="0.35">
      <c r="A250" t="s">
        <v>34</v>
      </c>
    </row>
    <row r="251" spans="1:1" x14ac:dyDescent="0.35">
      <c r="A251" t="s">
        <v>162</v>
      </c>
    </row>
    <row r="252" spans="1:1" x14ac:dyDescent="0.35">
      <c r="A252" t="s">
        <v>200</v>
      </c>
    </row>
    <row r="253" spans="1:1" x14ac:dyDescent="0.35">
      <c r="A253" t="s">
        <v>199</v>
      </c>
    </row>
    <row r="254" spans="1:1" x14ac:dyDescent="0.35">
      <c r="A254" t="s">
        <v>215</v>
      </c>
    </row>
    <row r="255" spans="1:1" x14ac:dyDescent="0.35">
      <c r="A255" t="s">
        <v>34</v>
      </c>
    </row>
    <row r="256" spans="1:1" x14ac:dyDescent="0.35">
      <c r="A256" t="s">
        <v>50</v>
      </c>
    </row>
    <row r="257" spans="1:1" x14ac:dyDescent="0.35">
      <c r="A257" t="s">
        <v>214</v>
      </c>
    </row>
    <row r="258" spans="1:1" x14ac:dyDescent="0.35">
      <c r="A258" t="s">
        <v>213</v>
      </c>
    </row>
    <row r="259" spans="1:1" x14ac:dyDescent="0.35">
      <c r="A259" t="s">
        <v>34</v>
      </c>
    </row>
    <row r="260" spans="1:1" x14ac:dyDescent="0.35">
      <c r="A260" t="s">
        <v>52</v>
      </c>
    </row>
    <row r="261" spans="1:1" x14ac:dyDescent="0.35">
      <c r="A261" t="s">
        <v>53</v>
      </c>
    </row>
    <row r="262" spans="1:1" x14ac:dyDescent="0.35">
      <c r="A262" t="s">
        <v>54</v>
      </c>
    </row>
    <row r="263" spans="1:1" x14ac:dyDescent="0.35">
      <c r="A263" t="s">
        <v>55</v>
      </c>
    </row>
    <row r="264" spans="1:1" x14ac:dyDescent="0.35">
      <c r="A264" t="s">
        <v>56</v>
      </c>
    </row>
    <row r="265" spans="1:1" x14ac:dyDescent="0.35">
      <c r="A265" t="s">
        <v>57</v>
      </c>
    </row>
    <row r="266" spans="1:1" x14ac:dyDescent="0.35">
      <c r="A266" t="s">
        <v>58</v>
      </c>
    </row>
    <row r="267" spans="1:1" x14ac:dyDescent="0.35">
      <c r="A267" t="s">
        <v>59</v>
      </c>
    </row>
    <row r="268" spans="1:1" x14ac:dyDescent="0.35">
      <c r="A268" t="s">
        <v>60</v>
      </c>
    </row>
    <row r="269" spans="1:1" x14ac:dyDescent="0.35">
      <c r="A269" t="s">
        <v>61</v>
      </c>
    </row>
    <row r="270" spans="1:1" x14ac:dyDescent="0.35">
      <c r="A270" t="s">
        <v>62</v>
      </c>
    </row>
    <row r="271" spans="1:1" x14ac:dyDescent="0.35">
      <c r="A271" t="s">
        <v>63</v>
      </c>
    </row>
    <row r="272" spans="1:1" x14ac:dyDescent="0.35">
      <c r="A272" t="s">
        <v>64</v>
      </c>
    </row>
    <row r="273" spans="1:1" x14ac:dyDescent="0.35">
      <c r="A273" t="s">
        <v>212</v>
      </c>
    </row>
    <row r="274" spans="1:1" x14ac:dyDescent="0.35">
      <c r="A274" t="s">
        <v>211</v>
      </c>
    </row>
    <row r="275" spans="1:1" x14ac:dyDescent="0.35">
      <c r="A275" t="s">
        <v>210</v>
      </c>
    </row>
    <row r="276" spans="1:1" x14ac:dyDescent="0.35">
      <c r="A276" t="s">
        <v>66</v>
      </c>
    </row>
    <row r="277" spans="1:1" x14ac:dyDescent="0.35">
      <c r="A277" t="s">
        <v>209</v>
      </c>
    </row>
    <row r="278" spans="1:1" x14ac:dyDescent="0.35">
      <c r="A278" t="s">
        <v>68</v>
      </c>
    </row>
    <row r="279" spans="1:1" x14ac:dyDescent="0.35">
      <c r="A279" t="s">
        <v>69</v>
      </c>
    </row>
    <row r="280" spans="1:1" x14ac:dyDescent="0.35">
      <c r="A280" t="s">
        <v>197</v>
      </c>
    </row>
    <row r="281" spans="1:1" x14ac:dyDescent="0.35">
      <c r="A281" t="s">
        <v>196</v>
      </c>
    </row>
    <row r="282" spans="1:1" x14ac:dyDescent="0.35">
      <c r="A282" t="s">
        <v>195</v>
      </c>
    </row>
    <row r="283" spans="1:1" x14ac:dyDescent="0.35">
      <c r="A283" t="s">
        <v>194</v>
      </c>
    </row>
    <row r="284" spans="1:1" x14ac:dyDescent="0.35">
      <c r="A284" t="s">
        <v>193</v>
      </c>
    </row>
    <row r="285" spans="1:1" x14ac:dyDescent="0.35">
      <c r="A285" t="s">
        <v>192</v>
      </c>
    </row>
    <row r="286" spans="1:1" x14ac:dyDescent="0.35">
      <c r="A286" t="s">
        <v>191</v>
      </c>
    </row>
    <row r="287" spans="1:1" x14ac:dyDescent="0.35">
      <c r="A287" t="s">
        <v>190</v>
      </c>
    </row>
    <row r="288" spans="1:1" x14ac:dyDescent="0.35">
      <c r="A288" t="s">
        <v>189</v>
      </c>
    </row>
    <row r="289" spans="1:1" x14ac:dyDescent="0.35">
      <c r="A289" t="s">
        <v>188</v>
      </c>
    </row>
    <row r="290" spans="1:1" x14ac:dyDescent="0.35">
      <c r="A290" t="s">
        <v>187</v>
      </c>
    </row>
    <row r="291" spans="1:1" x14ac:dyDescent="0.35">
      <c r="A291" t="s">
        <v>186</v>
      </c>
    </row>
    <row r="292" spans="1:1" x14ac:dyDescent="0.35">
      <c r="A292" t="s">
        <v>185</v>
      </c>
    </row>
    <row r="293" spans="1:1" x14ac:dyDescent="0.35">
      <c r="A293" t="s">
        <v>184</v>
      </c>
    </row>
    <row r="294" spans="1:1" x14ac:dyDescent="0.35">
      <c r="A294" t="s">
        <v>183</v>
      </c>
    </row>
    <row r="295" spans="1:1" x14ac:dyDescent="0.35">
      <c r="A295" t="s">
        <v>182</v>
      </c>
    </row>
    <row r="296" spans="1:1" x14ac:dyDescent="0.35">
      <c r="A296" t="s">
        <v>181</v>
      </c>
    </row>
    <row r="297" spans="1:1" x14ac:dyDescent="0.35">
      <c r="A297" t="s">
        <v>180</v>
      </c>
    </row>
    <row r="298" spans="1:1" x14ac:dyDescent="0.35">
      <c r="A298" t="s">
        <v>179</v>
      </c>
    </row>
    <row r="299" spans="1:1" x14ac:dyDescent="0.35">
      <c r="A299" t="s">
        <v>178</v>
      </c>
    </row>
    <row r="300" spans="1:1" x14ac:dyDescent="0.35">
      <c r="A300" t="s">
        <v>101</v>
      </c>
    </row>
    <row r="301" spans="1:1" x14ac:dyDescent="0.35">
      <c r="A301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B833-79D2-4A90-AF49-145D81357E32}">
  <sheetPr codeName="Sheet7">
    <tabColor theme="7" tint="0.39997558519241921"/>
  </sheetPr>
  <dimension ref="A1:I111"/>
  <sheetViews>
    <sheetView topLeftCell="A49" workbookViewId="0">
      <selection activeCell="D56" sqref="D56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10" t="s">
        <v>3</v>
      </c>
      <c r="E1" s="10" t="s">
        <v>4</v>
      </c>
      <c r="F1" t="s">
        <v>7</v>
      </c>
      <c r="G1" t="s">
        <v>8</v>
      </c>
      <c r="H1" t="s">
        <v>9</v>
      </c>
      <c r="I1" t="s">
        <v>204</v>
      </c>
    </row>
    <row r="2" spans="1:9" x14ac:dyDescent="0.35">
      <c r="B2">
        <v>2018</v>
      </c>
      <c r="C2">
        <v>2018</v>
      </c>
      <c r="D2" s="10" t="s">
        <v>10</v>
      </c>
      <c r="E2" s="10" t="s">
        <v>219</v>
      </c>
      <c r="F2">
        <v>13</v>
      </c>
      <c r="G2">
        <v>20974830</v>
      </c>
      <c r="H2" t="s">
        <v>220</v>
      </c>
      <c r="I2" t="str">
        <f>C2&amp;D2</f>
        <v>20185-14 years</v>
      </c>
    </row>
    <row r="3" spans="1:9" x14ac:dyDescent="0.35">
      <c r="B3">
        <v>2018</v>
      </c>
      <c r="C3">
        <v>2018</v>
      </c>
      <c r="D3" s="10" t="s">
        <v>15</v>
      </c>
      <c r="E3" s="10" t="s">
        <v>16</v>
      </c>
      <c r="F3">
        <v>2861</v>
      </c>
      <c r="G3">
        <v>21976455</v>
      </c>
      <c r="H3">
        <v>13</v>
      </c>
      <c r="I3" t="str">
        <f t="shared" ref="I3:I63" si="0">C3&amp;D3</f>
        <v>201815-24 years</v>
      </c>
    </row>
    <row r="4" spans="1:9" x14ac:dyDescent="0.35">
      <c r="B4">
        <v>2018</v>
      </c>
      <c r="C4">
        <v>2018</v>
      </c>
      <c r="D4" s="10" t="s">
        <v>17</v>
      </c>
      <c r="E4" s="10" t="s">
        <v>18</v>
      </c>
      <c r="F4">
        <v>10673</v>
      </c>
      <c r="G4">
        <v>23210709</v>
      </c>
      <c r="H4">
        <v>46</v>
      </c>
      <c r="I4" t="str">
        <f t="shared" si="0"/>
        <v>201825-34 years</v>
      </c>
    </row>
    <row r="5" spans="1:9" x14ac:dyDescent="0.35">
      <c r="B5">
        <v>2018</v>
      </c>
      <c r="C5">
        <v>2018</v>
      </c>
      <c r="D5" s="10" t="s">
        <v>19</v>
      </c>
      <c r="E5" s="10" t="s">
        <v>20</v>
      </c>
      <c r="F5">
        <v>9936</v>
      </c>
      <c r="G5">
        <v>20587600</v>
      </c>
      <c r="H5">
        <v>48.3</v>
      </c>
      <c r="I5" t="str">
        <f t="shared" si="0"/>
        <v>201835-44 years</v>
      </c>
    </row>
    <row r="6" spans="1:9" x14ac:dyDescent="0.35">
      <c r="B6">
        <v>2018</v>
      </c>
      <c r="C6">
        <v>2018</v>
      </c>
      <c r="D6" s="10" t="s">
        <v>21</v>
      </c>
      <c r="E6" s="10" t="s">
        <v>22</v>
      </c>
      <c r="F6">
        <v>8498</v>
      </c>
      <c r="G6">
        <v>20541202</v>
      </c>
      <c r="H6">
        <v>41.4</v>
      </c>
      <c r="I6" t="str">
        <f t="shared" si="0"/>
        <v>201845-54 years</v>
      </c>
    </row>
    <row r="7" spans="1:9" x14ac:dyDescent="0.35">
      <c r="B7">
        <v>2018</v>
      </c>
      <c r="C7">
        <v>2018</v>
      </c>
      <c r="D7" s="10" t="s">
        <v>23</v>
      </c>
      <c r="E7" s="10" t="s">
        <v>24</v>
      </c>
      <c r="F7">
        <v>6712</v>
      </c>
      <c r="G7">
        <v>20398863</v>
      </c>
      <c r="H7">
        <v>32.9</v>
      </c>
      <c r="I7" t="str">
        <f t="shared" si="0"/>
        <v>201855-64 years</v>
      </c>
    </row>
    <row r="8" spans="1:9" x14ac:dyDescent="0.35">
      <c r="B8">
        <v>2018</v>
      </c>
      <c r="C8">
        <v>2018</v>
      </c>
      <c r="D8" s="10" t="s">
        <v>25</v>
      </c>
      <c r="E8" s="10" t="s">
        <v>26</v>
      </c>
      <c r="F8">
        <v>1609</v>
      </c>
      <c r="G8">
        <v>14246085</v>
      </c>
      <c r="H8">
        <v>11.3</v>
      </c>
      <c r="I8" t="str">
        <f t="shared" si="0"/>
        <v>201865-74 years</v>
      </c>
    </row>
    <row r="9" spans="1:9" x14ac:dyDescent="0.35">
      <c r="B9">
        <v>2018</v>
      </c>
      <c r="C9">
        <v>2018</v>
      </c>
      <c r="D9" s="10" t="s">
        <v>27</v>
      </c>
      <c r="E9" s="10" t="s">
        <v>28</v>
      </c>
      <c r="F9">
        <v>198</v>
      </c>
      <c r="G9">
        <v>6735040</v>
      </c>
      <c r="H9">
        <v>2.9</v>
      </c>
      <c r="I9" t="str">
        <f t="shared" si="0"/>
        <v>201875-84 years</v>
      </c>
    </row>
    <row r="10" spans="1:9" x14ac:dyDescent="0.35">
      <c r="B10">
        <v>2018</v>
      </c>
      <c r="C10">
        <v>2018</v>
      </c>
      <c r="D10" s="10" t="s">
        <v>29</v>
      </c>
      <c r="E10" s="10" t="s">
        <v>30</v>
      </c>
      <c r="F10">
        <v>58</v>
      </c>
      <c r="G10">
        <v>2325693</v>
      </c>
      <c r="H10">
        <v>2.5</v>
      </c>
      <c r="I10" t="str">
        <f t="shared" si="0"/>
        <v>201885+ years</v>
      </c>
    </row>
    <row r="11" spans="1:9" x14ac:dyDescent="0.35">
      <c r="B11">
        <v>2018</v>
      </c>
      <c r="C11">
        <v>2018</v>
      </c>
      <c r="D11" s="10" t="s">
        <v>31</v>
      </c>
      <c r="E11" s="10" t="s">
        <v>32</v>
      </c>
      <c r="F11">
        <v>10</v>
      </c>
      <c r="G11" t="s">
        <v>33</v>
      </c>
      <c r="H11" t="s">
        <v>33</v>
      </c>
      <c r="I11" t="str">
        <f t="shared" si="0"/>
        <v>2018Not Stated</v>
      </c>
    </row>
    <row r="12" spans="1:9" x14ac:dyDescent="0.35">
      <c r="B12">
        <v>2019</v>
      </c>
      <c r="C12">
        <v>2019</v>
      </c>
      <c r="D12" s="10" t="s">
        <v>118</v>
      </c>
      <c r="E12" s="10" t="s">
        <v>221</v>
      </c>
      <c r="F12">
        <v>10</v>
      </c>
      <c r="G12">
        <v>8074090</v>
      </c>
      <c r="H12" t="s">
        <v>220</v>
      </c>
      <c r="I12" t="str">
        <f t="shared" si="0"/>
        <v>20191-4 years</v>
      </c>
    </row>
    <row r="13" spans="1:9" x14ac:dyDescent="0.35">
      <c r="B13">
        <v>2019</v>
      </c>
      <c r="C13">
        <v>2019</v>
      </c>
      <c r="D13" s="10" t="s">
        <v>15</v>
      </c>
      <c r="E13" s="10" t="s">
        <v>16</v>
      </c>
      <c r="F13">
        <v>2993</v>
      </c>
      <c r="G13">
        <v>21810359</v>
      </c>
      <c r="H13">
        <v>13.7</v>
      </c>
      <c r="I13" t="str">
        <f t="shared" si="0"/>
        <v>201915-24 years</v>
      </c>
    </row>
    <row r="14" spans="1:9" x14ac:dyDescent="0.35">
      <c r="B14">
        <v>2019</v>
      </c>
      <c r="C14">
        <v>2019</v>
      </c>
      <c r="D14" s="10" t="s">
        <v>17</v>
      </c>
      <c r="E14" s="10" t="s">
        <v>18</v>
      </c>
      <c r="F14">
        <v>10798</v>
      </c>
      <c r="G14">
        <v>23359180</v>
      </c>
      <c r="H14">
        <v>46.2</v>
      </c>
      <c r="I14" t="str">
        <f t="shared" si="0"/>
        <v>201925-34 years</v>
      </c>
    </row>
    <row r="15" spans="1:9" x14ac:dyDescent="0.35">
      <c r="B15">
        <v>2019</v>
      </c>
      <c r="C15">
        <v>2019</v>
      </c>
      <c r="D15" s="10" t="s">
        <v>19</v>
      </c>
      <c r="E15" s="10" t="s">
        <v>20</v>
      </c>
      <c r="F15">
        <v>10916</v>
      </c>
      <c r="G15">
        <v>20792080</v>
      </c>
      <c r="H15">
        <v>52.5</v>
      </c>
      <c r="I15" t="str">
        <f t="shared" si="0"/>
        <v>201935-44 years</v>
      </c>
    </row>
    <row r="16" spans="1:9" x14ac:dyDescent="0.35">
      <c r="B16">
        <v>2019</v>
      </c>
      <c r="C16">
        <v>2019</v>
      </c>
      <c r="D16" s="10" t="s">
        <v>21</v>
      </c>
      <c r="E16" s="10" t="s">
        <v>22</v>
      </c>
      <c r="F16">
        <v>9010</v>
      </c>
      <c r="G16">
        <v>20171966</v>
      </c>
      <c r="H16">
        <v>44.7</v>
      </c>
      <c r="I16" t="str">
        <f t="shared" si="0"/>
        <v>201945-54 years</v>
      </c>
    </row>
    <row r="17" spans="2:9" x14ac:dyDescent="0.35">
      <c r="B17">
        <v>2019</v>
      </c>
      <c r="C17">
        <v>2019</v>
      </c>
      <c r="D17" s="10" t="s">
        <v>23</v>
      </c>
      <c r="E17" s="10" t="s">
        <v>24</v>
      </c>
      <c r="F17">
        <v>7550</v>
      </c>
      <c r="G17">
        <v>20499219</v>
      </c>
      <c r="H17">
        <v>36.799999999999997</v>
      </c>
      <c r="I17" t="str">
        <f t="shared" si="0"/>
        <v>201955-64 years</v>
      </c>
    </row>
    <row r="18" spans="2:9" x14ac:dyDescent="0.35">
      <c r="B18">
        <v>2019</v>
      </c>
      <c r="C18">
        <v>2019</v>
      </c>
      <c r="D18" s="10" t="s">
        <v>25</v>
      </c>
      <c r="E18" s="10" t="s">
        <v>26</v>
      </c>
      <c r="F18">
        <v>1959</v>
      </c>
      <c r="G18">
        <v>14699579</v>
      </c>
      <c r="H18">
        <v>13.3</v>
      </c>
      <c r="I18" t="str">
        <f t="shared" si="0"/>
        <v>201965-74 years</v>
      </c>
    </row>
    <row r="19" spans="2:9" x14ac:dyDescent="0.35">
      <c r="B19">
        <v>2019</v>
      </c>
      <c r="C19">
        <v>2019</v>
      </c>
      <c r="D19" s="10" t="s">
        <v>27</v>
      </c>
      <c r="E19" s="10" t="s">
        <v>28</v>
      </c>
      <c r="F19">
        <v>208</v>
      </c>
      <c r="G19">
        <v>6998223</v>
      </c>
      <c r="H19">
        <v>3</v>
      </c>
      <c r="I19" t="str">
        <f t="shared" si="0"/>
        <v>201975-84 years</v>
      </c>
    </row>
    <row r="20" spans="2:9" x14ac:dyDescent="0.35">
      <c r="B20">
        <v>2019</v>
      </c>
      <c r="C20">
        <v>2019</v>
      </c>
      <c r="D20" s="10" t="s">
        <v>29</v>
      </c>
      <c r="E20" s="10" t="s">
        <v>30</v>
      </c>
      <c r="F20">
        <v>43</v>
      </c>
      <c r="G20">
        <v>2376488</v>
      </c>
      <c r="H20">
        <v>1.8</v>
      </c>
      <c r="I20" t="str">
        <f t="shared" si="0"/>
        <v>201985+ years</v>
      </c>
    </row>
    <row r="21" spans="2:9" x14ac:dyDescent="0.35">
      <c r="B21">
        <v>2020</v>
      </c>
      <c r="C21">
        <v>2020</v>
      </c>
      <c r="D21" s="10" t="s">
        <v>117</v>
      </c>
      <c r="E21" s="10" t="s">
        <v>222</v>
      </c>
      <c r="F21">
        <v>11</v>
      </c>
      <c r="G21">
        <v>1908141</v>
      </c>
      <c r="H21" t="s">
        <v>220</v>
      </c>
      <c r="I21" t="str">
        <f t="shared" si="0"/>
        <v>2020&lt; 1 year</v>
      </c>
    </row>
    <row r="22" spans="2:9" x14ac:dyDescent="0.35">
      <c r="B22">
        <v>2020</v>
      </c>
      <c r="C22">
        <v>2020</v>
      </c>
      <c r="D22" s="10" t="s">
        <v>118</v>
      </c>
      <c r="E22" s="10" t="s">
        <v>221</v>
      </c>
      <c r="F22">
        <v>16</v>
      </c>
      <c r="G22">
        <v>7953016</v>
      </c>
      <c r="H22" t="s">
        <v>220</v>
      </c>
      <c r="I22" t="str">
        <f t="shared" si="0"/>
        <v>20201-4 years</v>
      </c>
    </row>
    <row r="23" spans="2:9" x14ac:dyDescent="0.35">
      <c r="B23">
        <v>2020</v>
      </c>
      <c r="C23">
        <v>2020</v>
      </c>
      <c r="D23" s="10" t="s">
        <v>10</v>
      </c>
      <c r="E23" s="10" t="s">
        <v>219</v>
      </c>
      <c r="F23">
        <v>28</v>
      </c>
      <c r="G23">
        <v>20941721</v>
      </c>
      <c r="H23">
        <v>0.1</v>
      </c>
      <c r="I23" t="str">
        <f t="shared" si="0"/>
        <v>20205-14 years</v>
      </c>
    </row>
    <row r="24" spans="2:9" x14ac:dyDescent="0.35">
      <c r="B24">
        <v>2020</v>
      </c>
      <c r="C24">
        <v>2020</v>
      </c>
      <c r="D24" s="10" t="s">
        <v>15</v>
      </c>
      <c r="E24" s="10" t="s">
        <v>16</v>
      </c>
      <c r="F24">
        <v>4777</v>
      </c>
      <c r="G24">
        <v>21727443</v>
      </c>
      <c r="H24">
        <v>22</v>
      </c>
      <c r="I24" t="str">
        <f t="shared" si="0"/>
        <v>202015-24 years</v>
      </c>
    </row>
    <row r="25" spans="2:9" x14ac:dyDescent="0.35">
      <c r="B25">
        <v>2020</v>
      </c>
      <c r="C25">
        <v>2020</v>
      </c>
      <c r="D25" s="10" t="s">
        <v>17</v>
      </c>
      <c r="E25" s="10" t="s">
        <v>18</v>
      </c>
      <c r="F25">
        <v>14714</v>
      </c>
      <c r="G25">
        <v>23444379</v>
      </c>
      <c r="H25">
        <v>62.8</v>
      </c>
      <c r="I25" t="str">
        <f t="shared" si="0"/>
        <v>202025-34 years</v>
      </c>
    </row>
    <row r="26" spans="2:9" x14ac:dyDescent="0.35">
      <c r="B26">
        <v>2020</v>
      </c>
      <c r="C26">
        <v>2020</v>
      </c>
      <c r="D26" s="10" t="s">
        <v>19</v>
      </c>
      <c r="E26" s="10" t="s">
        <v>20</v>
      </c>
      <c r="F26">
        <v>15013</v>
      </c>
      <c r="G26">
        <v>21045868</v>
      </c>
      <c r="H26">
        <v>71.3</v>
      </c>
      <c r="I26" t="str">
        <f t="shared" si="0"/>
        <v>202035-44 years</v>
      </c>
    </row>
    <row r="27" spans="2:9" x14ac:dyDescent="0.35">
      <c r="B27">
        <v>2020</v>
      </c>
      <c r="C27">
        <v>2020</v>
      </c>
      <c r="D27" s="10" t="s">
        <v>21</v>
      </c>
      <c r="E27" s="10" t="s">
        <v>22</v>
      </c>
      <c r="F27">
        <v>11923</v>
      </c>
      <c r="G27">
        <v>19924692</v>
      </c>
      <c r="H27">
        <v>59.8</v>
      </c>
      <c r="I27" t="str">
        <f t="shared" si="0"/>
        <v>202045-54 years</v>
      </c>
    </row>
    <row r="28" spans="2:9" x14ac:dyDescent="0.35">
      <c r="B28">
        <v>2020</v>
      </c>
      <c r="C28">
        <v>2020</v>
      </c>
      <c r="D28" s="10" t="s">
        <v>23</v>
      </c>
      <c r="E28" s="10" t="s">
        <v>24</v>
      </c>
      <c r="F28">
        <v>9868</v>
      </c>
      <c r="G28">
        <v>20489434</v>
      </c>
      <c r="H28">
        <v>48.2</v>
      </c>
      <c r="I28" t="str">
        <f t="shared" si="0"/>
        <v>202055-64 years</v>
      </c>
    </row>
    <row r="29" spans="2:9" x14ac:dyDescent="0.35">
      <c r="B29">
        <v>2020</v>
      </c>
      <c r="C29">
        <v>2020</v>
      </c>
      <c r="D29" s="10" t="s">
        <v>25</v>
      </c>
      <c r="E29" s="10" t="s">
        <v>26</v>
      </c>
      <c r="F29">
        <v>2587</v>
      </c>
      <c r="G29">
        <v>15183540</v>
      </c>
      <c r="H29">
        <v>17</v>
      </c>
      <c r="I29" t="str">
        <f t="shared" si="0"/>
        <v>202065-74 years</v>
      </c>
    </row>
    <row r="30" spans="2:9" x14ac:dyDescent="0.35">
      <c r="B30">
        <v>2020</v>
      </c>
      <c r="C30">
        <v>2020</v>
      </c>
      <c r="D30" s="10" t="s">
        <v>27</v>
      </c>
      <c r="E30" s="10" t="s">
        <v>28</v>
      </c>
      <c r="F30">
        <v>234</v>
      </c>
      <c r="G30">
        <v>7223275</v>
      </c>
      <c r="H30">
        <v>3.2</v>
      </c>
      <c r="I30" t="str">
        <f t="shared" si="0"/>
        <v>202075-84 years</v>
      </c>
    </row>
    <row r="31" spans="2:9" x14ac:dyDescent="0.35">
      <c r="B31">
        <v>2020</v>
      </c>
      <c r="C31">
        <v>2020</v>
      </c>
      <c r="D31" s="10" t="s">
        <v>29</v>
      </c>
      <c r="E31" s="10" t="s">
        <v>30</v>
      </c>
      <c r="F31">
        <v>63</v>
      </c>
      <c r="G31">
        <v>2414693</v>
      </c>
      <c r="H31">
        <v>2.6</v>
      </c>
      <c r="I31" t="str">
        <f t="shared" si="0"/>
        <v>202085+ years</v>
      </c>
    </row>
    <row r="32" spans="2:9" x14ac:dyDescent="0.35">
      <c r="B32">
        <v>2020</v>
      </c>
      <c r="C32">
        <v>2020</v>
      </c>
      <c r="D32" s="10" t="s">
        <v>31</v>
      </c>
      <c r="E32" s="10" t="s">
        <v>32</v>
      </c>
      <c r="F32">
        <v>14</v>
      </c>
      <c r="G32" t="s">
        <v>33</v>
      </c>
      <c r="H32" t="s">
        <v>33</v>
      </c>
      <c r="I32" t="str">
        <f t="shared" si="0"/>
        <v>2020Not Stated</v>
      </c>
    </row>
    <row r="33" spans="2:9" x14ac:dyDescent="0.35">
      <c r="B33">
        <v>2021</v>
      </c>
      <c r="C33">
        <v>2021</v>
      </c>
      <c r="D33" s="10" t="s">
        <v>117</v>
      </c>
      <c r="E33" s="10" t="s">
        <v>222</v>
      </c>
      <c r="F33">
        <v>14</v>
      </c>
      <c r="G33">
        <v>1821502</v>
      </c>
      <c r="H33" t="s">
        <v>220</v>
      </c>
      <c r="I33" t="str">
        <f t="shared" si="0"/>
        <v>2021&lt; 1 year</v>
      </c>
    </row>
    <row r="34" spans="2:9" x14ac:dyDescent="0.35">
      <c r="B34">
        <v>2021</v>
      </c>
      <c r="C34">
        <v>2021</v>
      </c>
      <c r="D34" s="10" t="s">
        <v>118</v>
      </c>
      <c r="E34" s="10" t="s">
        <v>221</v>
      </c>
      <c r="F34">
        <v>18</v>
      </c>
      <c r="G34">
        <v>7802850</v>
      </c>
      <c r="H34" t="s">
        <v>220</v>
      </c>
      <c r="I34" t="str">
        <f t="shared" si="0"/>
        <v>20211-4 years</v>
      </c>
    </row>
    <row r="35" spans="2:9" x14ac:dyDescent="0.35">
      <c r="B35">
        <v>2021</v>
      </c>
      <c r="C35">
        <v>2021</v>
      </c>
      <c r="D35" s="10" t="s">
        <v>10</v>
      </c>
      <c r="E35" s="10" t="s">
        <v>219</v>
      </c>
      <c r="F35">
        <v>36</v>
      </c>
      <c r="G35">
        <v>21364381</v>
      </c>
      <c r="H35">
        <v>0.2</v>
      </c>
      <c r="I35" t="str">
        <f t="shared" si="0"/>
        <v>20215-14 years</v>
      </c>
    </row>
    <row r="36" spans="2:9" x14ac:dyDescent="0.35">
      <c r="B36">
        <v>2021</v>
      </c>
      <c r="C36">
        <v>2021</v>
      </c>
      <c r="D36" s="10" t="s">
        <v>15</v>
      </c>
      <c r="E36" s="10" t="s">
        <v>16</v>
      </c>
      <c r="F36">
        <v>4754</v>
      </c>
      <c r="G36">
        <v>21996214</v>
      </c>
      <c r="H36">
        <v>21.6</v>
      </c>
      <c r="I36" t="str">
        <f t="shared" si="0"/>
        <v>202115-24 years</v>
      </c>
    </row>
    <row r="37" spans="2:9" x14ac:dyDescent="0.35">
      <c r="B37">
        <v>2021</v>
      </c>
      <c r="C37">
        <v>2021</v>
      </c>
      <c r="D37" s="10" t="s">
        <v>17</v>
      </c>
      <c r="E37" s="10" t="s">
        <v>18</v>
      </c>
      <c r="F37">
        <v>16453</v>
      </c>
      <c r="G37">
        <v>23053362</v>
      </c>
      <c r="H37">
        <v>71.400000000000006</v>
      </c>
      <c r="I37" t="str">
        <f t="shared" si="0"/>
        <v>202125-34 years</v>
      </c>
    </row>
    <row r="38" spans="2:9" x14ac:dyDescent="0.35">
      <c r="B38">
        <v>2021</v>
      </c>
      <c r="C38">
        <v>2021</v>
      </c>
      <c r="D38" s="10" t="s">
        <v>19</v>
      </c>
      <c r="E38" s="10" t="s">
        <v>20</v>
      </c>
      <c r="F38">
        <v>17971</v>
      </c>
      <c r="G38">
        <v>21857613</v>
      </c>
      <c r="H38">
        <v>82.2</v>
      </c>
      <c r="I38" t="str">
        <f t="shared" si="0"/>
        <v>202135-44 years</v>
      </c>
    </row>
    <row r="39" spans="2:9" x14ac:dyDescent="0.35">
      <c r="B39">
        <v>2021</v>
      </c>
      <c r="C39">
        <v>2021</v>
      </c>
      <c r="D39" s="10" t="s">
        <v>21</v>
      </c>
      <c r="E39" s="10" t="s">
        <v>22</v>
      </c>
      <c r="F39">
        <v>14073</v>
      </c>
      <c r="G39">
        <v>20311959</v>
      </c>
      <c r="H39">
        <v>69.3</v>
      </c>
      <c r="I39" t="str">
        <f t="shared" si="0"/>
        <v>202145-54 years</v>
      </c>
    </row>
    <row r="40" spans="2:9" x14ac:dyDescent="0.35">
      <c r="B40">
        <v>2021</v>
      </c>
      <c r="C40">
        <v>2021</v>
      </c>
      <c r="D40" s="10" t="s">
        <v>23</v>
      </c>
      <c r="E40" s="10" t="s">
        <v>24</v>
      </c>
      <c r="F40">
        <v>12462</v>
      </c>
      <c r="G40">
        <v>20963318</v>
      </c>
      <c r="H40">
        <v>59.4</v>
      </c>
      <c r="I40" t="str">
        <f t="shared" si="0"/>
        <v>202155-64 years</v>
      </c>
    </row>
    <row r="41" spans="2:9" x14ac:dyDescent="0.35">
      <c r="B41">
        <v>2021</v>
      </c>
      <c r="C41">
        <v>2021</v>
      </c>
      <c r="D41" s="10" t="s">
        <v>25</v>
      </c>
      <c r="E41" s="10" t="s">
        <v>26</v>
      </c>
      <c r="F41">
        <v>3565</v>
      </c>
      <c r="G41">
        <v>15869086</v>
      </c>
      <c r="H41">
        <v>22.5</v>
      </c>
      <c r="I41" t="str">
        <f t="shared" si="0"/>
        <v>202165-74 years</v>
      </c>
    </row>
    <row r="42" spans="2:9" x14ac:dyDescent="0.35">
      <c r="B42">
        <v>2021</v>
      </c>
      <c r="C42">
        <v>2021</v>
      </c>
      <c r="D42" s="10" t="s">
        <v>27</v>
      </c>
      <c r="E42" s="10" t="s">
        <v>28</v>
      </c>
      <c r="F42">
        <v>324</v>
      </c>
      <c r="G42">
        <v>7168514</v>
      </c>
      <c r="H42">
        <v>4.5</v>
      </c>
      <c r="I42" t="str">
        <f t="shared" si="0"/>
        <v>202175-84 years</v>
      </c>
    </row>
    <row r="43" spans="2:9" x14ac:dyDescent="0.35">
      <c r="B43">
        <v>2021</v>
      </c>
      <c r="C43">
        <v>2021</v>
      </c>
      <c r="D43" s="10" t="s">
        <v>29</v>
      </c>
      <c r="E43" s="10" t="s">
        <v>30</v>
      </c>
      <c r="F43">
        <v>58</v>
      </c>
      <c r="G43">
        <v>2175943</v>
      </c>
      <c r="H43">
        <v>2.7</v>
      </c>
      <c r="I43" t="str">
        <f t="shared" si="0"/>
        <v>202185+ years</v>
      </c>
    </row>
    <row r="44" spans="2:9" x14ac:dyDescent="0.35">
      <c r="B44" t="s">
        <v>234</v>
      </c>
      <c r="C44">
        <v>2022</v>
      </c>
      <c r="D44" s="10" t="s">
        <v>117</v>
      </c>
      <c r="E44" s="10" t="s">
        <v>222</v>
      </c>
      <c r="F44">
        <v>15</v>
      </c>
      <c r="G44">
        <v>1821502</v>
      </c>
      <c r="H44" t="s">
        <v>220</v>
      </c>
      <c r="I44" t="str">
        <f t="shared" si="0"/>
        <v>2022&lt; 1 year</v>
      </c>
    </row>
    <row r="45" spans="2:9" x14ac:dyDescent="0.35">
      <c r="B45" t="s">
        <v>234</v>
      </c>
      <c r="C45">
        <v>2022</v>
      </c>
      <c r="D45" s="10" t="s">
        <v>118</v>
      </c>
      <c r="E45" s="10" t="s">
        <v>221</v>
      </c>
      <c r="F45">
        <v>47</v>
      </c>
      <c r="G45">
        <v>7802850</v>
      </c>
      <c r="H45">
        <v>0.6</v>
      </c>
      <c r="I45" t="str">
        <f t="shared" si="0"/>
        <v>20221-4 years</v>
      </c>
    </row>
    <row r="46" spans="2:9" x14ac:dyDescent="0.35">
      <c r="B46" t="s">
        <v>234</v>
      </c>
      <c r="C46">
        <v>2022</v>
      </c>
      <c r="D46" s="10" t="s">
        <v>10</v>
      </c>
      <c r="E46" s="10" t="s">
        <v>219</v>
      </c>
      <c r="F46">
        <v>49</v>
      </c>
      <c r="G46">
        <v>21364381</v>
      </c>
      <c r="H46">
        <v>0.2</v>
      </c>
      <c r="I46" t="str">
        <f t="shared" si="0"/>
        <v>20225-14 years</v>
      </c>
    </row>
    <row r="47" spans="2:9" x14ac:dyDescent="0.35">
      <c r="B47" t="s">
        <v>234</v>
      </c>
      <c r="C47">
        <v>2022</v>
      </c>
      <c r="D47" s="10" t="s">
        <v>15</v>
      </c>
      <c r="E47" s="10" t="s">
        <v>16</v>
      </c>
      <c r="F47">
        <v>4228</v>
      </c>
      <c r="G47">
        <v>21996214</v>
      </c>
      <c r="H47">
        <v>19.2</v>
      </c>
      <c r="I47" t="str">
        <f t="shared" si="0"/>
        <v>202215-24 years</v>
      </c>
    </row>
    <row r="48" spans="2:9" x14ac:dyDescent="0.35">
      <c r="B48" t="s">
        <v>234</v>
      </c>
      <c r="C48">
        <v>2022</v>
      </c>
      <c r="D48" s="10" t="s">
        <v>17</v>
      </c>
      <c r="E48" s="10" t="s">
        <v>18</v>
      </c>
      <c r="F48">
        <v>15940</v>
      </c>
      <c r="G48">
        <v>23053362</v>
      </c>
      <c r="H48">
        <v>69.099999999999994</v>
      </c>
      <c r="I48" t="str">
        <f t="shared" si="0"/>
        <v>202225-34 years</v>
      </c>
    </row>
    <row r="49" spans="1:9" x14ac:dyDescent="0.35">
      <c r="B49" t="s">
        <v>234</v>
      </c>
      <c r="C49">
        <v>2022</v>
      </c>
      <c r="D49" s="10" t="s">
        <v>19</v>
      </c>
      <c r="E49" s="10" t="s">
        <v>20</v>
      </c>
      <c r="F49">
        <v>18669</v>
      </c>
      <c r="G49">
        <v>21857613</v>
      </c>
      <c r="H49">
        <v>85.4</v>
      </c>
      <c r="I49" t="str">
        <f t="shared" si="0"/>
        <v>202235-44 years</v>
      </c>
    </row>
    <row r="50" spans="1:9" x14ac:dyDescent="0.35">
      <c r="B50" t="s">
        <v>234</v>
      </c>
      <c r="C50">
        <v>2022</v>
      </c>
      <c r="D50" s="10" t="s">
        <v>21</v>
      </c>
      <c r="E50" s="10" t="s">
        <v>22</v>
      </c>
      <c r="F50">
        <v>14762</v>
      </c>
      <c r="G50">
        <v>20311959</v>
      </c>
      <c r="H50">
        <v>72.7</v>
      </c>
      <c r="I50" t="str">
        <f t="shared" si="0"/>
        <v>202245-54 years</v>
      </c>
    </row>
    <row r="51" spans="1:9" x14ac:dyDescent="0.35">
      <c r="B51" t="s">
        <v>234</v>
      </c>
      <c r="C51">
        <v>2022</v>
      </c>
      <c r="D51" s="10" t="s">
        <v>23</v>
      </c>
      <c r="E51" s="10" t="s">
        <v>24</v>
      </c>
      <c r="F51">
        <v>13403</v>
      </c>
      <c r="G51">
        <v>20963318</v>
      </c>
      <c r="H51">
        <v>63.9</v>
      </c>
      <c r="I51" t="str">
        <f t="shared" si="0"/>
        <v>202255-64 years</v>
      </c>
    </row>
    <row r="52" spans="1:9" x14ac:dyDescent="0.35">
      <c r="B52" t="s">
        <v>234</v>
      </c>
      <c r="C52">
        <v>2022</v>
      </c>
      <c r="D52" s="10" t="s">
        <v>25</v>
      </c>
      <c r="E52" s="10" t="s">
        <v>26</v>
      </c>
      <c r="F52">
        <v>4136</v>
      </c>
      <c r="G52">
        <v>15869086</v>
      </c>
      <c r="H52">
        <v>26.1</v>
      </c>
      <c r="I52" t="str">
        <f t="shared" si="0"/>
        <v>202265-74 years</v>
      </c>
    </row>
    <row r="53" spans="1:9" x14ac:dyDescent="0.35">
      <c r="B53" t="s">
        <v>234</v>
      </c>
      <c r="C53">
        <v>2022</v>
      </c>
      <c r="D53" s="10" t="s">
        <v>27</v>
      </c>
      <c r="E53" s="10" t="s">
        <v>28</v>
      </c>
      <c r="F53">
        <v>369</v>
      </c>
      <c r="G53">
        <v>7168514</v>
      </c>
      <c r="H53">
        <v>5.0999999999999996</v>
      </c>
      <c r="I53" t="str">
        <f t="shared" si="0"/>
        <v>202275-84 years</v>
      </c>
    </row>
    <row r="54" spans="1:9" x14ac:dyDescent="0.35">
      <c r="B54" t="s">
        <v>234</v>
      </c>
      <c r="C54">
        <v>2022</v>
      </c>
      <c r="D54" s="10" t="s">
        <v>29</v>
      </c>
      <c r="E54" s="10" t="s">
        <v>30</v>
      </c>
      <c r="F54">
        <v>57</v>
      </c>
      <c r="G54">
        <v>2175943</v>
      </c>
      <c r="H54">
        <v>2.6</v>
      </c>
      <c r="I54" t="str">
        <f t="shared" si="0"/>
        <v>202285+ years</v>
      </c>
    </row>
    <row r="55" spans="1:9" x14ac:dyDescent="0.35">
      <c r="B55" t="s">
        <v>235</v>
      </c>
      <c r="C55">
        <v>2023</v>
      </c>
      <c r="D55" s="10" t="s">
        <v>10</v>
      </c>
      <c r="E55" s="10" t="s">
        <v>219</v>
      </c>
      <c r="F55">
        <v>20</v>
      </c>
      <c r="G55">
        <v>21364381</v>
      </c>
      <c r="H55">
        <v>0.1</v>
      </c>
      <c r="I55" t="str">
        <f t="shared" si="0"/>
        <v>20235-14 years</v>
      </c>
    </row>
    <row r="56" spans="1:9" x14ac:dyDescent="0.35">
      <c r="B56" t="s">
        <v>235</v>
      </c>
      <c r="C56">
        <v>2023</v>
      </c>
      <c r="D56" s="10" t="s">
        <v>15</v>
      </c>
      <c r="E56" s="10" t="s">
        <v>16</v>
      </c>
      <c r="F56">
        <v>1453</v>
      </c>
      <c r="G56">
        <v>21996214</v>
      </c>
      <c r="H56">
        <v>6.6</v>
      </c>
      <c r="I56" t="str">
        <f t="shared" si="0"/>
        <v>202315-24 years</v>
      </c>
    </row>
    <row r="57" spans="1:9" x14ac:dyDescent="0.35">
      <c r="B57" t="s">
        <v>235</v>
      </c>
      <c r="C57">
        <v>2023</v>
      </c>
      <c r="D57" s="10" t="s">
        <v>17</v>
      </c>
      <c r="E57" s="10" t="s">
        <v>18</v>
      </c>
      <c r="F57">
        <v>5541</v>
      </c>
      <c r="G57">
        <v>23053362</v>
      </c>
      <c r="H57">
        <v>24</v>
      </c>
      <c r="I57" t="str">
        <f t="shared" si="0"/>
        <v>202325-34 years</v>
      </c>
    </row>
    <row r="58" spans="1:9" x14ac:dyDescent="0.35">
      <c r="B58" t="s">
        <v>235</v>
      </c>
      <c r="C58">
        <v>2023</v>
      </c>
      <c r="D58" s="10" t="s">
        <v>19</v>
      </c>
      <c r="E58" s="10" t="s">
        <v>20</v>
      </c>
      <c r="F58">
        <v>7074</v>
      </c>
      <c r="G58">
        <v>21857613</v>
      </c>
      <c r="H58">
        <v>32.4</v>
      </c>
      <c r="I58" t="str">
        <f t="shared" si="0"/>
        <v>202335-44 years</v>
      </c>
    </row>
    <row r="59" spans="1:9" x14ac:dyDescent="0.35">
      <c r="B59" t="s">
        <v>235</v>
      </c>
      <c r="C59">
        <v>2023</v>
      </c>
      <c r="D59" s="10" t="s">
        <v>21</v>
      </c>
      <c r="E59" s="10" t="s">
        <v>22</v>
      </c>
      <c r="F59">
        <v>5487</v>
      </c>
      <c r="G59">
        <v>20311959</v>
      </c>
      <c r="H59">
        <v>27</v>
      </c>
      <c r="I59" t="str">
        <f t="shared" si="0"/>
        <v>202345-54 years</v>
      </c>
    </row>
    <row r="60" spans="1:9" x14ac:dyDescent="0.35">
      <c r="B60" t="s">
        <v>235</v>
      </c>
      <c r="C60">
        <v>2023</v>
      </c>
      <c r="D60" s="10" t="s">
        <v>23</v>
      </c>
      <c r="E60" s="10" t="s">
        <v>24</v>
      </c>
      <c r="F60">
        <v>5306</v>
      </c>
      <c r="G60">
        <v>20963318</v>
      </c>
      <c r="H60">
        <v>25.3</v>
      </c>
      <c r="I60" t="str">
        <f t="shared" si="0"/>
        <v>202355-64 years</v>
      </c>
    </row>
    <row r="61" spans="1:9" x14ac:dyDescent="0.35">
      <c r="B61" t="s">
        <v>235</v>
      </c>
      <c r="C61">
        <v>2023</v>
      </c>
      <c r="D61" s="10" t="s">
        <v>25</v>
      </c>
      <c r="E61" s="10" t="s">
        <v>26</v>
      </c>
      <c r="F61">
        <v>1788</v>
      </c>
      <c r="G61">
        <v>15869086</v>
      </c>
      <c r="H61">
        <v>11.3</v>
      </c>
      <c r="I61" t="str">
        <f t="shared" si="0"/>
        <v>202365-74 years</v>
      </c>
    </row>
    <row r="62" spans="1:9" x14ac:dyDescent="0.35">
      <c r="B62" t="s">
        <v>235</v>
      </c>
      <c r="C62">
        <v>2023</v>
      </c>
      <c r="D62" s="10" t="s">
        <v>27</v>
      </c>
      <c r="E62" s="10" t="s">
        <v>28</v>
      </c>
      <c r="F62">
        <v>160</v>
      </c>
      <c r="G62">
        <v>7168514</v>
      </c>
      <c r="H62">
        <v>2.2000000000000002</v>
      </c>
      <c r="I62" t="str">
        <f t="shared" si="0"/>
        <v>202375-84 years</v>
      </c>
    </row>
    <row r="63" spans="1:9" x14ac:dyDescent="0.35">
      <c r="B63" t="s">
        <v>235</v>
      </c>
      <c r="C63">
        <v>2023</v>
      </c>
      <c r="D63" s="10" t="s">
        <v>29</v>
      </c>
      <c r="E63" s="10" t="s">
        <v>30</v>
      </c>
      <c r="F63">
        <v>18</v>
      </c>
      <c r="G63">
        <v>2175943</v>
      </c>
      <c r="H63" t="s">
        <v>220</v>
      </c>
      <c r="I63" t="str">
        <f t="shared" si="0"/>
        <v>202385+ years</v>
      </c>
    </row>
    <row r="64" spans="1:9" x14ac:dyDescent="0.35">
      <c r="A64" t="s">
        <v>34</v>
      </c>
    </row>
    <row r="65" spans="1:1" x14ac:dyDescent="0.35">
      <c r="A65" t="s">
        <v>236</v>
      </c>
    </row>
    <row r="66" spans="1:1" x14ac:dyDescent="0.35">
      <c r="A66" t="s">
        <v>36</v>
      </c>
    </row>
    <row r="67" spans="1:1" x14ac:dyDescent="0.35">
      <c r="A67" t="s">
        <v>218</v>
      </c>
    </row>
    <row r="68" spans="1:1" x14ac:dyDescent="0.35">
      <c r="A68" t="s">
        <v>177</v>
      </c>
    </row>
    <row r="69" spans="1:1" x14ac:dyDescent="0.35">
      <c r="A69" t="s">
        <v>217</v>
      </c>
    </row>
    <row r="70" spans="1:1" x14ac:dyDescent="0.35">
      <c r="A70" t="s">
        <v>230</v>
      </c>
    </row>
    <row r="71" spans="1:1" x14ac:dyDescent="0.35">
      <c r="A71" t="s">
        <v>40</v>
      </c>
    </row>
    <row r="72" spans="1:1" x14ac:dyDescent="0.35">
      <c r="A72" t="s">
        <v>41</v>
      </c>
    </row>
    <row r="73" spans="1:1" x14ac:dyDescent="0.35">
      <c r="A73" t="s">
        <v>42</v>
      </c>
    </row>
    <row r="74" spans="1:1" x14ac:dyDescent="0.35">
      <c r="A74" t="s">
        <v>43</v>
      </c>
    </row>
    <row r="75" spans="1:1" x14ac:dyDescent="0.35">
      <c r="A75" t="s">
        <v>34</v>
      </c>
    </row>
    <row r="76" spans="1:1" x14ac:dyDescent="0.35">
      <c r="A76" t="s">
        <v>164</v>
      </c>
    </row>
    <row r="77" spans="1:1" x14ac:dyDescent="0.35">
      <c r="A77" t="s">
        <v>34</v>
      </c>
    </row>
    <row r="78" spans="1:1" x14ac:dyDescent="0.35">
      <c r="A78" t="s">
        <v>251</v>
      </c>
    </row>
    <row r="79" spans="1:1" x14ac:dyDescent="0.35">
      <c r="A79" t="s">
        <v>34</v>
      </c>
    </row>
    <row r="80" spans="1:1" x14ac:dyDescent="0.35">
      <c r="A80" t="s">
        <v>162</v>
      </c>
    </row>
    <row r="81" spans="1:1" x14ac:dyDescent="0.35">
      <c r="A81" t="s">
        <v>238</v>
      </c>
    </row>
    <row r="82" spans="1:1" x14ac:dyDescent="0.35">
      <c r="A82" t="s">
        <v>239</v>
      </c>
    </row>
    <row r="83" spans="1:1" x14ac:dyDescent="0.35">
      <c r="A83" t="s">
        <v>252</v>
      </c>
    </row>
    <row r="84" spans="1:1" x14ac:dyDescent="0.35">
      <c r="A84" t="s">
        <v>158</v>
      </c>
    </row>
    <row r="85" spans="1:1" x14ac:dyDescent="0.35">
      <c r="A85" t="s">
        <v>34</v>
      </c>
    </row>
    <row r="86" spans="1:1" x14ac:dyDescent="0.35">
      <c r="A86" t="s">
        <v>50</v>
      </c>
    </row>
    <row r="87" spans="1:1" x14ac:dyDescent="0.35">
      <c r="A87" t="s">
        <v>229</v>
      </c>
    </row>
    <row r="88" spans="1:1" x14ac:dyDescent="0.35">
      <c r="A88" t="s">
        <v>228</v>
      </c>
    </row>
    <row r="89" spans="1:1" x14ac:dyDescent="0.35">
      <c r="A89" t="s">
        <v>227</v>
      </c>
    </row>
    <row r="90" spans="1:1" x14ac:dyDescent="0.35">
      <c r="A90" t="s">
        <v>34</v>
      </c>
    </row>
    <row r="91" spans="1:1" x14ac:dyDescent="0.35">
      <c r="A91" t="s">
        <v>52</v>
      </c>
    </row>
    <row r="92" spans="1:1" x14ac:dyDescent="0.35">
      <c r="A92" t="s">
        <v>226</v>
      </c>
    </row>
    <row r="93" spans="1:1" x14ac:dyDescent="0.35">
      <c r="A93" t="s">
        <v>225</v>
      </c>
    </row>
    <row r="94" spans="1:1" x14ac:dyDescent="0.35">
      <c r="A94" t="s">
        <v>104</v>
      </c>
    </row>
    <row r="95" spans="1:1" x14ac:dyDescent="0.35">
      <c r="A95" t="s">
        <v>224</v>
      </c>
    </row>
    <row r="96" spans="1:1" x14ac:dyDescent="0.35">
      <c r="A96" t="s">
        <v>126</v>
      </c>
    </row>
    <row r="97" spans="1:1" x14ac:dyDescent="0.35">
      <c r="A97" t="s">
        <v>68</v>
      </c>
    </row>
    <row r="98" spans="1:1" x14ac:dyDescent="0.35">
      <c r="A98" t="s">
        <v>223</v>
      </c>
    </row>
    <row r="99" spans="1:1" x14ac:dyDescent="0.35">
      <c r="A99" t="s">
        <v>241</v>
      </c>
    </row>
    <row r="100" spans="1:1" x14ac:dyDescent="0.35">
      <c r="A100" t="s">
        <v>242</v>
      </c>
    </row>
    <row r="101" spans="1:1" x14ac:dyDescent="0.35">
      <c r="A101" t="s">
        <v>243</v>
      </c>
    </row>
    <row r="102" spans="1:1" x14ac:dyDescent="0.35">
      <c r="A102" t="s">
        <v>244</v>
      </c>
    </row>
    <row r="103" spans="1:1" x14ac:dyDescent="0.35">
      <c r="A103" t="s">
        <v>245</v>
      </c>
    </row>
    <row r="104" spans="1:1" x14ac:dyDescent="0.35">
      <c r="A104" t="s">
        <v>246</v>
      </c>
    </row>
    <row r="105" spans="1:1" x14ac:dyDescent="0.35">
      <c r="A105" t="s">
        <v>247</v>
      </c>
    </row>
    <row r="106" spans="1:1" x14ac:dyDescent="0.35">
      <c r="A106" t="s">
        <v>248</v>
      </c>
    </row>
    <row r="107" spans="1:1" x14ac:dyDescent="0.35">
      <c r="A107" t="s">
        <v>249</v>
      </c>
    </row>
    <row r="108" spans="1:1" x14ac:dyDescent="0.35">
      <c r="A108" t="s">
        <v>148</v>
      </c>
    </row>
    <row r="109" spans="1:1" x14ac:dyDescent="0.35">
      <c r="A109" t="s">
        <v>147</v>
      </c>
    </row>
    <row r="110" spans="1:1" x14ac:dyDescent="0.35">
      <c r="A110" t="s">
        <v>146</v>
      </c>
    </row>
    <row r="111" spans="1:1" x14ac:dyDescent="0.35">
      <c r="A11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9A8-DC69-4545-994C-8534A9197513}">
  <sheetPr codeName="Sheet11"/>
  <dimension ref="A1:AA29"/>
  <sheetViews>
    <sheetView topLeftCell="I1" workbookViewId="0">
      <selection activeCell="AA25" sqref="AA25:AA26"/>
    </sheetView>
  </sheetViews>
  <sheetFormatPr defaultRowHeight="14.5" x14ac:dyDescent="0.35"/>
  <sheetData>
    <row r="1" spans="1:27" x14ac:dyDescent="0.35">
      <c r="B1" t="s">
        <v>108</v>
      </c>
      <c r="C1" t="s">
        <v>108</v>
      </c>
      <c r="D1" t="s">
        <v>108</v>
      </c>
      <c r="E1" t="s">
        <v>127</v>
      </c>
      <c r="F1" t="s">
        <v>127</v>
      </c>
      <c r="G1" t="s">
        <v>127</v>
      </c>
      <c r="H1" t="s">
        <v>205</v>
      </c>
      <c r="I1" t="s">
        <v>205</v>
      </c>
      <c r="J1" t="s">
        <v>205</v>
      </c>
      <c r="S1" t="s">
        <v>13</v>
      </c>
    </row>
    <row r="2" spans="1:27" x14ac:dyDescent="0.35">
      <c r="A2" t="s">
        <v>1</v>
      </c>
      <c r="B2" t="s">
        <v>11</v>
      </c>
      <c r="C2" t="s">
        <v>13</v>
      </c>
      <c r="D2" t="s">
        <v>106</v>
      </c>
      <c r="E2" t="s">
        <v>11</v>
      </c>
      <c r="F2" t="s">
        <v>13</v>
      </c>
      <c r="G2" t="s">
        <v>106</v>
      </c>
      <c r="H2" t="s">
        <v>11</v>
      </c>
      <c r="I2" t="s">
        <v>13</v>
      </c>
      <c r="J2" t="s">
        <v>106</v>
      </c>
      <c r="N2" t="s">
        <v>1</v>
      </c>
      <c r="O2" t="s">
        <v>107</v>
      </c>
      <c r="P2" t="s">
        <v>108</v>
      </c>
      <c r="Q2" t="s">
        <v>206</v>
      </c>
      <c r="S2" t="s">
        <v>1</v>
      </c>
      <c r="T2" t="s">
        <v>17</v>
      </c>
      <c r="U2" t="s">
        <v>19</v>
      </c>
      <c r="V2" t="s">
        <v>21</v>
      </c>
      <c r="W2" t="s">
        <v>23</v>
      </c>
      <c r="X2" t="s">
        <v>25</v>
      </c>
      <c r="Y2" t="s">
        <v>27</v>
      </c>
      <c r="Z2" t="s">
        <v>29</v>
      </c>
      <c r="AA2" s="10" t="s">
        <v>15</v>
      </c>
    </row>
    <row r="3" spans="1:27" x14ac:dyDescent="0.35">
      <c r="A3">
        <v>1999</v>
      </c>
      <c r="B3" s="2">
        <f>_xlfn.XLOOKUP($A3&amp;B$2,'1999-2019 suicide'!$W$3:$W$103,'1999-2019 suicide'!$V$3:$V$103,,0)</f>
        <v>4</v>
      </c>
      <c r="C3" s="2">
        <f>_xlfn.XLOOKUP($A3&amp;C$2,'1999-2019 suicide'!$W$3:$W$103,'1999-2019 suicide'!$V$3:$V$103,,0)</f>
        <v>17.8</v>
      </c>
      <c r="D3" s="2">
        <f t="shared" ref="D3:D25" si="0">C3/B3</f>
        <v>4.45</v>
      </c>
      <c r="E3">
        <f>_xlfn.XLOOKUP($A3&amp;E$2,'1999-2019 suicide'!$AA$3:$AA$44,'1999-2019 suicide'!$AI$3:$AI$44,,0)</f>
        <v>734</v>
      </c>
      <c r="F3">
        <f>_xlfn.XLOOKUP($A3&amp;F$2,'1999-2019 suicide'!$AA$3:$AA$44,'1999-2019 suicide'!$AI$3:$AI$44,,0)</f>
        <v>1067</v>
      </c>
      <c r="G3" s="2">
        <f t="shared" ref="G3:G25" si="1">F3/E3</f>
        <v>1.4536784741144415</v>
      </c>
      <c r="H3" s="2">
        <f>_xlfn.XLOOKUP($A3&amp;H$2,'Drug ODs 1999-2020'!$J$2:$J$68,'Drug ODs 1999-2020'!$I$2:$I$68,,0)</f>
        <v>2.1</v>
      </c>
      <c r="I3" s="2">
        <f>_xlfn.XLOOKUP($A3&amp;I$2,'Drug ODs 1999-2020'!$J$2:$J$68,'Drug ODs 1999-2020'!$I$2:$I$68,,0)</f>
        <v>5.9</v>
      </c>
      <c r="J3" s="2">
        <f>I3/H3</f>
        <v>2.8095238095238098</v>
      </c>
      <c r="N3">
        <f>A3</f>
        <v>1999</v>
      </c>
      <c r="O3">
        <f>'[1]Graph prep'!D33</f>
        <v>31.3</v>
      </c>
      <c r="P3">
        <f t="shared" ref="P3:P25" si="2">C3</f>
        <v>17.8</v>
      </c>
      <c r="Q3" s="2">
        <f>I3</f>
        <v>5.9</v>
      </c>
      <c r="S3">
        <f>A3</f>
        <v>1999</v>
      </c>
      <c r="T3">
        <f>_xlfn.XLOOKUP($S3&amp;T$2,'male drug ODs ages 1999-2020'!$I$2:$I$234,'male drug ODs ages 1999-2020'!$H$2:$H$234,,0)</f>
        <v>8.5</v>
      </c>
      <c r="U3">
        <f>_xlfn.XLOOKUP($S3&amp;U$2,'male drug ODs ages 1999-2020'!$I$2:$I$234,'male drug ODs ages 1999-2020'!$H$2:$H$234,,0)</f>
        <v>14</v>
      </c>
      <c r="V3">
        <f>_xlfn.XLOOKUP($S3&amp;V$2,'male drug ODs ages 1999-2020'!$I$2:$I$234,'male drug ODs ages 1999-2020'!$H$2:$H$234,,0)</f>
        <v>10.9</v>
      </c>
      <c r="W3">
        <f>_xlfn.XLOOKUP($S3&amp;W$2,'male drug ODs ages 1999-2020'!$I$2:$I$234,'male drug ODs ages 1999-2020'!$H$2:$H$234,,0)</f>
        <v>3.2</v>
      </c>
      <c r="X3">
        <f>_xlfn.XLOOKUP($S3&amp;X$2,'male drug ODs ages 1999-2020'!$I$2:$I$234,'male drug ODs ages 1999-2020'!$H$2:$H$234,,0)</f>
        <v>1.5</v>
      </c>
      <c r="Y3">
        <f>_xlfn.XLOOKUP($S3&amp;Y$2,'male drug ODs ages 1999-2020'!$I$2:$I$234,'male drug ODs ages 1999-2020'!$H$2:$H$234,,0)</f>
        <v>1.5</v>
      </c>
      <c r="Z3">
        <f>_xlfn.XLOOKUP($S3&amp;Z$2,'male drug ODs ages 1999-2020'!$I$2:$I$234,'male drug ODs ages 1999-2020'!$H$2:$H$234,,0)</f>
        <v>3.3</v>
      </c>
      <c r="AA3">
        <f>_xlfn.XLOOKUP($S3&amp;AA$2,'male drug ODs ages 1999-2020'!$I$2:$I$234,'male drug ODs ages 1999-2020'!$H$2:$H$234,,0)</f>
        <v>3.3</v>
      </c>
    </row>
    <row r="4" spans="1:27" x14ac:dyDescent="0.35">
      <c r="A4">
        <f t="shared" ref="A4:A23" si="3">A3+1</f>
        <v>2000</v>
      </c>
      <c r="B4" s="2">
        <f>_xlfn.XLOOKUP($A4&amp;B$2,'1999-2019 suicide'!$W$3:$W$103,'1999-2019 suicide'!$V$3:$V$103,,0)</f>
        <v>4</v>
      </c>
      <c r="C4" s="2">
        <f>_xlfn.XLOOKUP($A4&amp;C$2,'1999-2019 suicide'!$W$3:$W$103,'1999-2019 suicide'!$V$3:$V$103,,0)</f>
        <v>17.7</v>
      </c>
      <c r="D4" s="2">
        <f t="shared" si="0"/>
        <v>4.4249999999999998</v>
      </c>
      <c r="E4">
        <f>_xlfn.XLOOKUP($A4&amp;E$2,'1999-2019 suicide'!$AA$3:$AA$44,'1999-2019 suicide'!$AI$3:$AI$44,,0)</f>
        <v>731.4</v>
      </c>
      <c r="F4">
        <f>_xlfn.XLOOKUP($A4&amp;F$2,'1999-2019 suicide'!$AA$3:$AA$44,'1999-2019 suicide'!$AI$3:$AI$44,,0)</f>
        <v>1053.8</v>
      </c>
      <c r="G4" s="2">
        <f t="shared" si="1"/>
        <v>1.4407984686901831</v>
      </c>
      <c r="H4" s="2">
        <f>_xlfn.XLOOKUP($A4&amp;H$2,'Drug ODs 1999-2020'!$J$2:$J$68,'Drug ODs 1999-2020'!$I$2:$I$68,,0)</f>
        <v>2.2999999999999998</v>
      </c>
      <c r="I4" s="2">
        <f>_xlfn.XLOOKUP($A4&amp;I$2,'Drug ODs 1999-2020'!$J$2:$J$68,'Drug ODs 1999-2020'!$I$2:$I$68,,0)</f>
        <v>6</v>
      </c>
      <c r="J4" s="2">
        <f t="shared" ref="J4:J25" si="4">I4/H4</f>
        <v>2.6086956521739131</v>
      </c>
      <c r="N4">
        <f t="shared" ref="N4:N23" si="5">N3+1</f>
        <v>2000</v>
      </c>
      <c r="O4">
        <f>'[1]Graph prep'!D34</f>
        <v>30.4</v>
      </c>
      <c r="P4">
        <f t="shared" si="2"/>
        <v>17.7</v>
      </c>
      <c r="Q4" s="2">
        <f t="shared" ref="Q4:Q25" si="6">I4</f>
        <v>6</v>
      </c>
      <c r="S4">
        <f t="shared" ref="S4:S24" si="7">S3+1</f>
        <v>2000</v>
      </c>
      <c r="T4">
        <f>_xlfn.XLOOKUP($S4&amp;T$2,'male drug ODs ages 1999-2020'!$I$2:$I$234,'male drug ODs ages 1999-2020'!$H$2:$H$234,,0)</f>
        <v>8.5</v>
      </c>
      <c r="U4">
        <f>_xlfn.XLOOKUP($S4&amp;U$2,'male drug ODs ages 1999-2020'!$I$2:$I$234,'male drug ODs ages 1999-2020'!$H$2:$H$234,,0)</f>
        <v>14.3</v>
      </c>
      <c r="V4">
        <f>_xlfn.XLOOKUP($S4&amp;V$2,'male drug ODs ages 1999-2020'!$I$2:$I$234,'male drug ODs ages 1999-2020'!$H$2:$H$234,,0)</f>
        <v>11.2</v>
      </c>
      <c r="W4">
        <f>_xlfn.XLOOKUP($S4&amp;W$2,'male drug ODs ages 1999-2020'!$I$2:$I$234,'male drug ODs ages 1999-2020'!$H$2:$H$234,,0)</f>
        <v>2.7</v>
      </c>
      <c r="X4">
        <f>_xlfn.XLOOKUP($S4&amp;X$2,'male drug ODs ages 1999-2020'!$I$2:$I$234,'male drug ODs ages 1999-2020'!$H$2:$H$234,,0)</f>
        <v>1.3</v>
      </c>
      <c r="Y4">
        <f>_xlfn.XLOOKUP($S4&amp;Y$2,'male drug ODs ages 1999-2020'!$I$2:$I$234,'male drug ODs ages 1999-2020'!$H$2:$H$234,,0)</f>
        <v>1.3</v>
      </c>
      <c r="Z4">
        <f>_xlfn.XLOOKUP($S4&amp;Z$2,'male drug ODs ages 1999-2020'!$I$2:$I$234,'male drug ODs ages 1999-2020'!$H$2:$H$234,,0)</f>
        <v>4.4000000000000004</v>
      </c>
      <c r="AA4">
        <f>_xlfn.XLOOKUP($S4&amp;AA$2,'male drug ODs ages 1999-2020'!$I$2:$I$234,'male drug ODs ages 1999-2020'!$H$2:$H$234,,0)</f>
        <v>4.0999999999999996</v>
      </c>
    </row>
    <row r="5" spans="1:27" x14ac:dyDescent="0.35">
      <c r="A5">
        <f t="shared" si="3"/>
        <v>2001</v>
      </c>
      <c r="B5" s="2">
        <f>_xlfn.XLOOKUP($A5&amp;B$2,'1999-2019 suicide'!$W$3:$W$103,'1999-2019 suicide'!$V$3:$V$103,,0)</f>
        <v>4</v>
      </c>
      <c r="C5" s="2">
        <f>_xlfn.XLOOKUP($A5&amp;C$2,'1999-2019 suicide'!$W$3:$W$103,'1999-2019 suicide'!$V$3:$V$103,,0)</f>
        <v>18.100000000000001</v>
      </c>
      <c r="D5" s="2">
        <f t="shared" si="0"/>
        <v>4.5250000000000004</v>
      </c>
      <c r="E5">
        <f>_xlfn.XLOOKUP($A5&amp;E$2,'1999-2019 suicide'!$AA$3:$AA$44,'1999-2019 suicide'!$AI$3:$AI$44,,0)</f>
        <v>725.6</v>
      </c>
      <c r="F5">
        <f>_xlfn.XLOOKUP($A5&amp;F$2,'1999-2019 suicide'!$AA$3:$AA$44,'1999-2019 suicide'!$AI$3:$AI$44,,0)</f>
        <v>1035.4000000000001</v>
      </c>
      <c r="G5" s="2">
        <f t="shared" si="1"/>
        <v>1.4269570011025359</v>
      </c>
      <c r="H5" s="2">
        <f>_xlfn.XLOOKUP($A5&amp;H$2,'Drug ODs 1999-2020'!$J$2:$J$68,'Drug ODs 1999-2020'!$I$2:$I$68,,0)</f>
        <v>2.7</v>
      </c>
      <c r="I5" s="2">
        <f>_xlfn.XLOOKUP($A5&amp;I$2,'Drug ODs 1999-2020'!$J$2:$J$68,'Drug ODs 1999-2020'!$I$2:$I$68,,0)</f>
        <v>6.4</v>
      </c>
      <c r="J5" s="2">
        <f t="shared" si="4"/>
        <v>2.3703703703703702</v>
      </c>
      <c r="N5">
        <f t="shared" si="5"/>
        <v>2001</v>
      </c>
      <c r="O5">
        <f>'[1]Graph prep'!D35</f>
        <v>29.4</v>
      </c>
      <c r="P5">
        <f t="shared" si="2"/>
        <v>18.100000000000001</v>
      </c>
      <c r="Q5" s="2">
        <f t="shared" si="6"/>
        <v>6.4</v>
      </c>
      <c r="S5">
        <f t="shared" si="7"/>
        <v>2001</v>
      </c>
      <c r="T5">
        <f>_xlfn.XLOOKUP($S5&amp;T$2,'male drug ODs ages 1999-2020'!$I$2:$I$234,'male drug ODs ages 1999-2020'!$H$2:$H$234,,0)</f>
        <v>8.9</v>
      </c>
      <c r="U5">
        <f>_xlfn.XLOOKUP($S5&amp;U$2,'male drug ODs ages 1999-2020'!$I$2:$I$234,'male drug ODs ages 1999-2020'!$H$2:$H$234,,0)</f>
        <v>14.8</v>
      </c>
      <c r="V5">
        <f>_xlfn.XLOOKUP($S5&amp;V$2,'male drug ODs ages 1999-2020'!$I$2:$I$234,'male drug ODs ages 1999-2020'!$H$2:$H$234,,0)</f>
        <v>12.1</v>
      </c>
      <c r="W5">
        <f>_xlfn.XLOOKUP($S5&amp;W$2,'male drug ODs ages 1999-2020'!$I$2:$I$234,'male drug ODs ages 1999-2020'!$H$2:$H$234,,0)</f>
        <v>3.5</v>
      </c>
      <c r="X5">
        <f>_xlfn.XLOOKUP($S5&amp;X$2,'male drug ODs ages 1999-2020'!$I$2:$I$234,'male drug ODs ages 1999-2020'!$H$2:$H$234,,0)</f>
        <v>1.5</v>
      </c>
      <c r="Y5">
        <f>_xlfn.XLOOKUP($S5&amp;Y$2,'male drug ODs ages 1999-2020'!$I$2:$I$234,'male drug ODs ages 1999-2020'!$H$2:$H$234,,0)</f>
        <v>1.7</v>
      </c>
      <c r="Z5">
        <f>_xlfn.XLOOKUP($S5&amp;Z$2,'male drug ODs ages 1999-2020'!$I$2:$I$234,'male drug ODs ages 1999-2020'!$H$2:$H$234,,0)</f>
        <v>1.9</v>
      </c>
      <c r="AA5">
        <f>_xlfn.XLOOKUP($S5&amp;AA$2,'male drug ODs ages 1999-2020'!$I$2:$I$234,'male drug ODs ages 1999-2020'!$H$2:$H$234,,0)</f>
        <v>4.8</v>
      </c>
    </row>
    <row r="6" spans="1:27" x14ac:dyDescent="0.35">
      <c r="A6">
        <f t="shared" si="3"/>
        <v>2002</v>
      </c>
      <c r="B6" s="2">
        <f>_xlfn.XLOOKUP($A6&amp;B$2,'1999-2019 suicide'!$W$3:$W$103,'1999-2019 suicide'!$V$3:$V$103,,0)</f>
        <v>4.2</v>
      </c>
      <c r="C6" s="2">
        <f>_xlfn.XLOOKUP($A6&amp;C$2,'1999-2019 suicide'!$W$3:$W$103,'1999-2019 suicide'!$V$3:$V$103,,0)</f>
        <v>18.5</v>
      </c>
      <c r="D6" s="2">
        <f t="shared" si="0"/>
        <v>4.4047619047619042</v>
      </c>
      <c r="E6">
        <f>_xlfn.XLOOKUP($A6&amp;E$2,'1999-2019 suicide'!$AA$3:$AA$44,'1999-2019 suicide'!$AI$3:$AI$44,,0)</f>
        <v>723.6</v>
      </c>
      <c r="F6">
        <f>_xlfn.XLOOKUP($A6&amp;F$2,'1999-2019 suicide'!$AA$3:$AA$44,'1999-2019 suicide'!$AI$3:$AI$44,,0)</f>
        <v>1030.5999999999999</v>
      </c>
      <c r="G6" s="2">
        <f t="shared" si="1"/>
        <v>1.4242675511332226</v>
      </c>
      <c r="H6" s="2">
        <f>_xlfn.XLOOKUP($A6&amp;H$2,'Drug ODs 1999-2020'!$J$2:$J$68,'Drug ODs 1999-2020'!$I$2:$I$68,,0)</f>
        <v>3.6</v>
      </c>
      <c r="I6" s="2">
        <f>_xlfn.XLOOKUP($A6&amp;I$2,'Drug ODs 1999-2020'!$J$2:$J$68,'Drug ODs 1999-2020'!$I$2:$I$68,,0)</f>
        <v>7.9</v>
      </c>
      <c r="J6" s="2">
        <f t="shared" si="4"/>
        <v>2.1944444444444446</v>
      </c>
      <c r="N6">
        <f t="shared" si="5"/>
        <v>2002</v>
      </c>
      <c r="O6">
        <f>'[1]Graph prep'!D36</f>
        <v>28.6</v>
      </c>
      <c r="P6">
        <f t="shared" si="2"/>
        <v>18.5</v>
      </c>
      <c r="Q6" s="2">
        <f t="shared" si="6"/>
        <v>7.9</v>
      </c>
      <c r="S6">
        <f t="shared" si="7"/>
        <v>2002</v>
      </c>
      <c r="T6">
        <f>_xlfn.XLOOKUP($S6&amp;T$2,'male drug ODs ages 1999-2020'!$I$2:$I$234,'male drug ODs ages 1999-2020'!$H$2:$H$234,,0)</f>
        <v>11.1</v>
      </c>
      <c r="U6">
        <f>_xlfn.XLOOKUP($S6&amp;U$2,'male drug ODs ages 1999-2020'!$I$2:$I$234,'male drug ODs ages 1999-2020'!$H$2:$H$234,,0)</f>
        <v>17.600000000000001</v>
      </c>
      <c r="V6">
        <f>_xlfn.XLOOKUP($S6&amp;V$2,'male drug ODs ages 1999-2020'!$I$2:$I$234,'male drug ODs ages 1999-2020'!$H$2:$H$234,,0)</f>
        <v>15.1</v>
      </c>
      <c r="W6">
        <f>_xlfn.XLOOKUP($S6&amp;W$2,'male drug ODs ages 1999-2020'!$I$2:$I$234,'male drug ODs ages 1999-2020'!$H$2:$H$234,,0)</f>
        <v>4.5</v>
      </c>
      <c r="X6">
        <f>_xlfn.XLOOKUP($S6&amp;X$2,'male drug ODs ages 1999-2020'!$I$2:$I$234,'male drug ODs ages 1999-2020'!$H$2:$H$234,,0)</f>
        <v>1.7</v>
      </c>
      <c r="Y6">
        <f>_xlfn.XLOOKUP($S6&amp;Y$2,'male drug ODs ages 1999-2020'!$I$2:$I$234,'male drug ODs ages 1999-2020'!$H$2:$H$234,,0)</f>
        <v>1.8</v>
      </c>
      <c r="Z6">
        <f>_xlfn.XLOOKUP($S6&amp;Z$2,'male drug ODs ages 1999-2020'!$I$2:$I$234,'male drug ODs ages 1999-2020'!$H$2:$H$234,,0)</f>
        <v>4</v>
      </c>
      <c r="AA6">
        <f>_xlfn.XLOOKUP($S6&amp;AA$2,'male drug ODs ages 1999-2020'!$I$2:$I$234,'male drug ODs ages 1999-2020'!$H$2:$H$234,,0)</f>
        <v>5.8</v>
      </c>
    </row>
    <row r="7" spans="1:27" x14ac:dyDescent="0.35">
      <c r="A7">
        <f t="shared" si="3"/>
        <v>2003</v>
      </c>
      <c r="B7" s="2">
        <f>_xlfn.XLOOKUP($A7&amp;B$2,'1999-2019 suicide'!$W$3:$W$103,'1999-2019 suicide'!$V$3:$V$103,,0)</f>
        <v>4.2</v>
      </c>
      <c r="C7" s="2">
        <f>_xlfn.XLOOKUP($A7&amp;C$2,'1999-2019 suicide'!$W$3:$W$103,'1999-2019 suicide'!$V$3:$V$103,,0)</f>
        <v>18.100000000000001</v>
      </c>
      <c r="D7" s="2">
        <f t="shared" si="0"/>
        <v>4.3095238095238093</v>
      </c>
      <c r="E7">
        <f>_xlfn.XLOOKUP($A7&amp;E$2,'1999-2019 suicide'!$AA$3:$AA$44,'1999-2019 suicide'!$AI$3:$AI$44,,0)</f>
        <v>715.2</v>
      </c>
      <c r="F7">
        <f>_xlfn.XLOOKUP($A7&amp;F$2,'1999-2019 suicide'!$AA$3:$AA$44,'1999-2019 suicide'!$AI$3:$AI$44,,0)</f>
        <v>1010.3</v>
      </c>
      <c r="G7" s="2">
        <f t="shared" si="1"/>
        <v>1.4126118568232662</v>
      </c>
      <c r="H7" s="2">
        <f>_xlfn.XLOOKUP($A7&amp;H$2,'Drug ODs 1999-2020'!$J$2:$J$68,'Drug ODs 1999-2020'!$I$2:$I$68,,0)</f>
        <v>4.0999999999999996</v>
      </c>
      <c r="I7" s="2">
        <f>_xlfn.XLOOKUP($A7&amp;I$2,'Drug ODs 1999-2020'!$J$2:$J$68,'Drug ODs 1999-2020'!$I$2:$I$68,,0)</f>
        <v>8.6</v>
      </c>
      <c r="J7" s="2">
        <f t="shared" si="4"/>
        <v>2.0975609756097562</v>
      </c>
      <c r="N7">
        <f t="shared" si="5"/>
        <v>2003</v>
      </c>
      <c r="O7">
        <f>'[1]Graph prep'!D37</f>
        <v>27.1</v>
      </c>
      <c r="P7">
        <f t="shared" si="2"/>
        <v>18.100000000000001</v>
      </c>
      <c r="Q7" s="2">
        <f t="shared" si="6"/>
        <v>8.6</v>
      </c>
      <c r="S7">
        <f t="shared" si="7"/>
        <v>2003</v>
      </c>
      <c r="T7">
        <f>_xlfn.XLOOKUP($S7&amp;T$2,'male drug ODs ages 1999-2020'!$I$2:$I$234,'male drug ODs ages 1999-2020'!$H$2:$H$234,,0)</f>
        <v>12.2</v>
      </c>
      <c r="U7">
        <f>_xlfn.XLOOKUP($S7&amp;U$2,'male drug ODs ages 1999-2020'!$I$2:$I$234,'male drug ODs ages 1999-2020'!$H$2:$H$234,,0)</f>
        <v>18</v>
      </c>
      <c r="V7">
        <f>_xlfn.XLOOKUP($S7&amp;V$2,'male drug ODs ages 1999-2020'!$I$2:$I$234,'male drug ODs ages 1999-2020'!$H$2:$H$234,,0)</f>
        <v>16.899999999999999</v>
      </c>
      <c r="W7">
        <f>_xlfn.XLOOKUP($S7&amp;W$2,'male drug ODs ages 1999-2020'!$I$2:$I$234,'male drug ODs ages 1999-2020'!$H$2:$H$234,,0)</f>
        <v>5.4</v>
      </c>
      <c r="X7">
        <f>_xlfn.XLOOKUP($S7&amp;X$2,'male drug ODs ages 1999-2020'!$I$2:$I$234,'male drug ODs ages 1999-2020'!$H$2:$H$234,,0)</f>
        <v>1.9</v>
      </c>
      <c r="Y7">
        <f>_xlfn.XLOOKUP($S7&amp;Y$2,'male drug ODs ages 1999-2020'!$I$2:$I$234,'male drug ODs ages 1999-2020'!$H$2:$H$234,,0)</f>
        <v>2.1</v>
      </c>
      <c r="Z7">
        <f>_xlfn.XLOOKUP($S7&amp;Z$2,'male drug ODs ages 1999-2020'!$I$2:$I$234,'male drug ODs ages 1999-2020'!$H$2:$H$234,,0)</f>
        <v>2.9</v>
      </c>
      <c r="AA7">
        <f>_xlfn.XLOOKUP($S7&amp;AA$2,'male drug ODs ages 1999-2020'!$I$2:$I$234,'male drug ODs ages 1999-2020'!$H$2:$H$234,,0)</f>
        <v>6.9</v>
      </c>
    </row>
    <row r="8" spans="1:27" x14ac:dyDescent="0.35">
      <c r="A8">
        <f t="shared" si="3"/>
        <v>2004</v>
      </c>
      <c r="B8" s="2">
        <f>_xlfn.XLOOKUP($A8&amp;B$2,'1999-2019 suicide'!$W$3:$W$103,'1999-2019 suicide'!$V$3:$V$103,,0)</f>
        <v>4.5</v>
      </c>
      <c r="C8" s="2">
        <f>_xlfn.XLOOKUP($A8&amp;C$2,'1999-2019 suicide'!$W$3:$W$103,'1999-2019 suicide'!$V$3:$V$103,,0)</f>
        <v>18.100000000000001</v>
      </c>
      <c r="D8" s="2">
        <f t="shared" si="0"/>
        <v>4.0222222222222221</v>
      </c>
      <c r="E8">
        <f>_xlfn.XLOOKUP($A8&amp;E$2,'1999-2019 suicide'!$AA$3:$AA$44,'1999-2019 suicide'!$AI$3:$AI$44,,0)</f>
        <v>690.5</v>
      </c>
      <c r="F8">
        <f>_xlfn.XLOOKUP($A8&amp;F$2,'1999-2019 suicide'!$AA$3:$AA$44,'1999-2019 suicide'!$AI$3:$AI$44,,0)</f>
        <v>973.3</v>
      </c>
      <c r="G8" s="2">
        <f t="shared" si="1"/>
        <v>1.4095582910934106</v>
      </c>
      <c r="H8" s="2">
        <f>_xlfn.XLOOKUP($A8&amp;H$2,'Drug ODs 1999-2020'!$J$2:$J$68,'Drug ODs 1999-2020'!$I$2:$I$68,,0)</f>
        <v>4.5</v>
      </c>
      <c r="I8" s="2">
        <f>_xlfn.XLOOKUP($A8&amp;I$2,'Drug ODs 1999-2020'!$J$2:$J$68,'Drug ODs 1999-2020'!$I$2:$I$68,,0)</f>
        <v>9.1</v>
      </c>
      <c r="J8" s="2">
        <f t="shared" si="4"/>
        <v>2.0222222222222221</v>
      </c>
      <c r="N8">
        <f t="shared" si="5"/>
        <v>2004</v>
      </c>
      <c r="O8">
        <f>'[1]Graph prep'!D38</f>
        <v>26.1</v>
      </c>
      <c r="P8">
        <f t="shared" si="2"/>
        <v>18.100000000000001</v>
      </c>
      <c r="Q8" s="2">
        <f t="shared" si="6"/>
        <v>9.1</v>
      </c>
      <c r="S8">
        <f t="shared" si="7"/>
        <v>2004</v>
      </c>
      <c r="T8">
        <f>_xlfn.XLOOKUP($S8&amp;T$2,'male drug ODs ages 1999-2020'!$I$2:$I$234,'male drug ODs ages 1999-2020'!$H$2:$H$234,,0)</f>
        <v>13</v>
      </c>
      <c r="U8">
        <f>_xlfn.XLOOKUP($S8&amp;U$2,'male drug ODs ages 1999-2020'!$I$2:$I$234,'male drug ODs ages 1999-2020'!$H$2:$H$234,,0)</f>
        <v>18.3</v>
      </c>
      <c r="V8">
        <f>_xlfn.XLOOKUP($S8&amp;V$2,'male drug ODs ages 1999-2020'!$I$2:$I$234,'male drug ODs ages 1999-2020'!$H$2:$H$234,,0)</f>
        <v>18.100000000000001</v>
      </c>
      <c r="W8">
        <f>_xlfn.XLOOKUP($S8&amp;W$2,'male drug ODs ages 1999-2020'!$I$2:$I$234,'male drug ODs ages 1999-2020'!$H$2:$H$234,,0)</f>
        <v>6</v>
      </c>
      <c r="X8">
        <f>_xlfn.XLOOKUP($S8&amp;X$2,'male drug ODs ages 1999-2020'!$I$2:$I$234,'male drug ODs ages 1999-2020'!$H$2:$H$234,,0)</f>
        <v>1.9</v>
      </c>
      <c r="Y8">
        <f>_xlfn.XLOOKUP($S8&amp;Y$2,'male drug ODs ages 1999-2020'!$I$2:$I$234,'male drug ODs ages 1999-2020'!$H$2:$H$234,,0)</f>
        <v>1.8</v>
      </c>
      <c r="Z8">
        <f>_xlfn.XLOOKUP($S8&amp;Z$2,'male drug ODs ages 1999-2020'!$I$2:$I$234,'male drug ODs ages 1999-2020'!$H$2:$H$234,,0)</f>
        <v>2.8</v>
      </c>
      <c r="AA8">
        <f>_xlfn.XLOOKUP($S8&amp;AA$2,'male drug ODs ages 1999-2020'!$I$2:$I$234,'male drug ODs ages 1999-2020'!$H$2:$H$234,,0)</f>
        <v>7.8</v>
      </c>
    </row>
    <row r="9" spans="1:27" x14ac:dyDescent="0.35">
      <c r="A9">
        <f t="shared" si="3"/>
        <v>2005</v>
      </c>
      <c r="B9" s="2">
        <f>_xlfn.XLOOKUP($A9&amp;B$2,'1999-2019 suicide'!$W$3:$W$103,'1999-2019 suicide'!$V$3:$V$103,,0)</f>
        <v>4.4000000000000004</v>
      </c>
      <c r="C9" s="2">
        <f>_xlfn.XLOOKUP($A9&amp;C$2,'1999-2019 suicide'!$W$3:$W$103,'1999-2019 suicide'!$V$3:$V$103,,0)</f>
        <v>18.100000000000001</v>
      </c>
      <c r="D9" s="2">
        <f t="shared" si="0"/>
        <v>4.1136363636363633</v>
      </c>
      <c r="E9">
        <f>_xlfn.XLOOKUP($A9&amp;E$2,'1999-2019 suicide'!$AA$3:$AA$44,'1999-2019 suicide'!$AI$3:$AI$44,,0)</f>
        <v>692.3</v>
      </c>
      <c r="F9">
        <f>_xlfn.XLOOKUP($A9&amp;F$2,'1999-2019 suicide'!$AA$3:$AA$44,'1999-2019 suicide'!$AI$3:$AI$44,,0)</f>
        <v>971.9</v>
      </c>
      <c r="G9" s="2">
        <f t="shared" si="1"/>
        <v>1.4038711541239348</v>
      </c>
      <c r="H9" s="2">
        <f>_xlfn.XLOOKUP($A9&amp;H$2,'Drug ODs 1999-2020'!$J$2:$J$68,'Drug ODs 1999-2020'!$I$2:$I$68,,0)</f>
        <v>5</v>
      </c>
      <c r="I9" s="2">
        <f>_xlfn.XLOOKUP($A9&amp;I$2,'Drug ODs 1999-2020'!$J$2:$J$68,'Drug ODs 1999-2020'!$I$2:$I$68,,0)</f>
        <v>10.3</v>
      </c>
      <c r="J9" s="2">
        <f t="shared" si="4"/>
        <v>2.06</v>
      </c>
      <c r="N9">
        <f t="shared" si="5"/>
        <v>2005</v>
      </c>
      <c r="O9">
        <f>'[1]Graph prep'!D39</f>
        <v>25.3</v>
      </c>
      <c r="P9">
        <f t="shared" si="2"/>
        <v>18.100000000000001</v>
      </c>
      <c r="Q9" s="2">
        <f t="shared" si="6"/>
        <v>10.3</v>
      </c>
      <c r="S9">
        <f t="shared" si="7"/>
        <v>2005</v>
      </c>
      <c r="T9">
        <f>_xlfn.XLOOKUP($S9&amp;T$2,'male drug ODs ages 1999-2020'!$I$2:$I$234,'male drug ODs ages 1999-2020'!$H$2:$H$234,,0)</f>
        <v>15.7</v>
      </c>
      <c r="U9">
        <f>_xlfn.XLOOKUP($S9&amp;U$2,'male drug ODs ages 1999-2020'!$I$2:$I$234,'male drug ODs ages 1999-2020'!$H$2:$H$234,,0)</f>
        <v>19.600000000000001</v>
      </c>
      <c r="V9">
        <f>_xlfn.XLOOKUP($S9&amp;V$2,'male drug ODs ages 1999-2020'!$I$2:$I$234,'male drug ODs ages 1999-2020'!$H$2:$H$234,,0)</f>
        <v>20.6</v>
      </c>
      <c r="W9">
        <f>_xlfn.XLOOKUP($S9&amp;W$2,'male drug ODs ages 1999-2020'!$I$2:$I$234,'male drug ODs ages 1999-2020'!$H$2:$H$234,,0)</f>
        <v>7.8</v>
      </c>
      <c r="X9">
        <f>_xlfn.XLOOKUP($S9&amp;X$2,'male drug ODs ages 1999-2020'!$I$2:$I$234,'male drug ODs ages 1999-2020'!$H$2:$H$234,,0)</f>
        <v>2.1</v>
      </c>
      <c r="Y9">
        <f>_xlfn.XLOOKUP($S9&amp;Y$2,'male drug ODs ages 1999-2020'!$I$2:$I$234,'male drug ODs ages 1999-2020'!$H$2:$H$234,,0)</f>
        <v>2.2000000000000002</v>
      </c>
      <c r="Z9">
        <f>_xlfn.XLOOKUP($S9&amp;Z$2,'male drug ODs ages 1999-2020'!$I$2:$I$234,'male drug ODs ages 1999-2020'!$H$2:$H$234,,0)</f>
        <v>3.6</v>
      </c>
      <c r="AA9">
        <f>_xlfn.XLOOKUP($S9&amp;AA$2,'male drug ODs ages 1999-2020'!$I$2:$I$234,'male drug ODs ages 1999-2020'!$H$2:$H$234,,0)</f>
        <v>8.4</v>
      </c>
    </row>
    <row r="10" spans="1:27" x14ac:dyDescent="0.35">
      <c r="A10">
        <f t="shared" si="3"/>
        <v>2006</v>
      </c>
      <c r="B10" s="2">
        <f>_xlfn.XLOOKUP($A10&amp;B$2,'1999-2019 suicide'!$W$3:$W$103,'1999-2019 suicide'!$V$3:$V$103,,0)</f>
        <v>4.5</v>
      </c>
      <c r="C10" s="2">
        <f>_xlfn.XLOOKUP($A10&amp;C$2,'1999-2019 suicide'!$W$3:$W$103,'1999-2019 suicide'!$V$3:$V$103,,0)</f>
        <v>18.100000000000001</v>
      </c>
      <c r="D10" s="2">
        <f t="shared" si="0"/>
        <v>4.0222222222222221</v>
      </c>
      <c r="E10">
        <f>_xlfn.XLOOKUP($A10&amp;E$2,'1999-2019 suicide'!$AA$3:$AA$44,'1999-2019 suicide'!$AI$3:$AI$44,,0)</f>
        <v>672.2</v>
      </c>
      <c r="F10">
        <f>_xlfn.XLOOKUP($A10&amp;F$2,'1999-2019 suicide'!$AA$3:$AA$44,'1999-2019 suicide'!$AI$3:$AI$44,,0)</f>
        <v>943.5</v>
      </c>
      <c r="G10" s="2">
        <f t="shared" si="1"/>
        <v>1.4036001190121987</v>
      </c>
      <c r="H10" s="2">
        <f>_xlfn.XLOOKUP($A10&amp;H$2,'Drug ODs 1999-2020'!$J$2:$J$68,'Drug ODs 1999-2020'!$I$2:$I$68,,0)</f>
        <v>5.7</v>
      </c>
      <c r="I10" s="2">
        <f>_xlfn.XLOOKUP($A10&amp;I$2,'Drug ODs 1999-2020'!$J$2:$J$68,'Drug ODs 1999-2020'!$I$2:$I$68,,0)</f>
        <v>12</v>
      </c>
      <c r="J10" s="2">
        <f t="shared" si="4"/>
        <v>2.1052631578947367</v>
      </c>
      <c r="N10">
        <f t="shared" si="5"/>
        <v>2006</v>
      </c>
      <c r="O10">
        <f>'[1]Graph prep'!D40</f>
        <v>24.2</v>
      </c>
      <c r="P10">
        <f t="shared" si="2"/>
        <v>18.100000000000001</v>
      </c>
      <c r="Q10" s="2">
        <f t="shared" si="6"/>
        <v>12</v>
      </c>
      <c r="S10">
        <f t="shared" si="7"/>
        <v>2006</v>
      </c>
      <c r="T10">
        <f>_xlfn.XLOOKUP($S10&amp;T$2,'male drug ODs ages 1999-2020'!$I$2:$I$234,'male drug ODs ages 1999-2020'!$H$2:$H$234,,0)</f>
        <v>19.100000000000001</v>
      </c>
      <c r="U10">
        <f>_xlfn.XLOOKUP($S10&amp;U$2,'male drug ODs ages 1999-2020'!$I$2:$I$234,'male drug ODs ages 1999-2020'!$H$2:$H$234,,0)</f>
        <v>22.5</v>
      </c>
      <c r="V10">
        <f>_xlfn.XLOOKUP($S10&amp;V$2,'male drug ODs ages 1999-2020'!$I$2:$I$234,'male drug ODs ages 1999-2020'!$H$2:$H$234,,0)</f>
        <v>23.9</v>
      </c>
      <c r="W10">
        <f>_xlfn.XLOOKUP($S10&amp;W$2,'male drug ODs ages 1999-2020'!$I$2:$I$234,'male drug ODs ages 1999-2020'!$H$2:$H$234,,0)</f>
        <v>9.1999999999999993</v>
      </c>
      <c r="X10">
        <f>_xlfn.XLOOKUP($S10&amp;X$2,'male drug ODs ages 1999-2020'!$I$2:$I$234,'male drug ODs ages 1999-2020'!$H$2:$H$234,,0)</f>
        <v>2.2999999999999998</v>
      </c>
      <c r="Y10">
        <f>_xlfn.XLOOKUP($S10&amp;Y$2,'male drug ODs ages 1999-2020'!$I$2:$I$234,'male drug ODs ages 1999-2020'!$H$2:$H$234,,0)</f>
        <v>2.1</v>
      </c>
      <c r="Z10">
        <f>_xlfn.XLOOKUP($S10&amp;Z$2,'male drug ODs ages 1999-2020'!$I$2:$I$234,'male drug ODs ages 1999-2020'!$H$2:$H$234,,0)</f>
        <v>3.3</v>
      </c>
      <c r="AA10">
        <f>_xlfn.XLOOKUP($S10&amp;AA$2,'male drug ODs ages 1999-2020'!$I$2:$I$234,'male drug ODs ages 1999-2020'!$H$2:$H$234,,0)</f>
        <v>10.1</v>
      </c>
    </row>
    <row r="11" spans="1:27" x14ac:dyDescent="0.35">
      <c r="A11">
        <f t="shared" si="3"/>
        <v>2007</v>
      </c>
      <c r="B11" s="2">
        <f>_xlfn.XLOOKUP($A11&amp;B$2,'1999-2019 suicide'!$W$3:$W$103,'1999-2019 suicide'!$V$3:$V$103,,0)</f>
        <v>4.5999999999999996</v>
      </c>
      <c r="C11" s="2">
        <f>_xlfn.XLOOKUP($A11&amp;C$2,'1999-2019 suicide'!$W$3:$W$103,'1999-2019 suicide'!$V$3:$V$103,,0)</f>
        <v>18.5</v>
      </c>
      <c r="D11" s="2">
        <f t="shared" si="0"/>
        <v>4.0217391304347831</v>
      </c>
      <c r="E11">
        <f>_xlfn.XLOOKUP($A11&amp;E$2,'1999-2019 suicide'!$AA$3:$AA$44,'1999-2019 suicide'!$AI$3:$AI$44,,0)</f>
        <v>658.1</v>
      </c>
      <c r="F11">
        <f>_xlfn.XLOOKUP($A11&amp;F$2,'1999-2019 suicide'!$AA$3:$AA$44,'1999-2019 suicide'!$AI$3:$AI$44,,0)</f>
        <v>922.9</v>
      </c>
      <c r="G11" s="2">
        <f t="shared" si="1"/>
        <v>1.4023704604163501</v>
      </c>
      <c r="H11" s="2">
        <f>_xlfn.XLOOKUP($A11&amp;H$2,'Drug ODs 1999-2020'!$J$2:$J$68,'Drug ODs 1999-2020'!$I$2:$I$68,,0)</f>
        <v>6.2</v>
      </c>
      <c r="I11" s="2">
        <f>_xlfn.XLOOKUP($A11&amp;I$2,'Drug ODs 1999-2020'!$J$2:$J$68,'Drug ODs 1999-2020'!$I$2:$I$68,,0)</f>
        <v>12.1</v>
      </c>
      <c r="J11" s="2">
        <f t="shared" si="4"/>
        <v>1.9516129032258063</v>
      </c>
      <c r="N11">
        <f t="shared" si="5"/>
        <v>2007</v>
      </c>
      <c r="O11">
        <f>'[1]Graph prep'!D41</f>
        <v>24.2</v>
      </c>
      <c r="P11">
        <f t="shared" si="2"/>
        <v>18.5</v>
      </c>
      <c r="Q11" s="2">
        <f t="shared" si="6"/>
        <v>12.1</v>
      </c>
      <c r="S11">
        <f t="shared" si="7"/>
        <v>2007</v>
      </c>
      <c r="T11">
        <f>_xlfn.XLOOKUP($S11&amp;T$2,'male drug ODs ages 1999-2020'!$I$2:$I$234,'male drug ODs ages 1999-2020'!$H$2:$H$234,,0)</f>
        <v>19.8</v>
      </c>
      <c r="U11">
        <f>_xlfn.XLOOKUP($S11&amp;U$2,'male drug ODs ages 1999-2020'!$I$2:$I$234,'male drug ODs ages 1999-2020'!$H$2:$H$234,,0)</f>
        <v>21.6</v>
      </c>
      <c r="V11">
        <f>_xlfn.XLOOKUP($S11&amp;V$2,'male drug ODs ages 1999-2020'!$I$2:$I$234,'male drug ODs ages 1999-2020'!$H$2:$H$234,,0)</f>
        <v>23.5</v>
      </c>
      <c r="W11">
        <f>_xlfn.XLOOKUP($S11&amp;W$2,'male drug ODs ages 1999-2020'!$I$2:$I$234,'male drug ODs ages 1999-2020'!$H$2:$H$234,,0)</f>
        <v>10.5</v>
      </c>
      <c r="X11">
        <f>_xlfn.XLOOKUP($S11&amp;X$2,'male drug ODs ages 1999-2020'!$I$2:$I$234,'male drug ODs ages 1999-2020'!$H$2:$H$234,,0)</f>
        <v>3</v>
      </c>
      <c r="Y11">
        <f>_xlfn.XLOOKUP($S11&amp;Y$2,'male drug ODs ages 1999-2020'!$I$2:$I$234,'male drug ODs ages 1999-2020'!$H$2:$H$234,,0)</f>
        <v>2.1</v>
      </c>
      <c r="Z11">
        <f>_xlfn.XLOOKUP($S11&amp;Z$2,'male drug ODs ages 1999-2020'!$I$2:$I$234,'male drug ODs ages 1999-2020'!$H$2:$H$234,,0)</f>
        <v>2.9</v>
      </c>
      <c r="AA11">
        <f>_xlfn.XLOOKUP($S11&amp;AA$2,'male drug ODs ages 1999-2020'!$I$2:$I$234,'male drug ODs ages 1999-2020'!$H$2:$H$234,,0)</f>
        <v>10.199999999999999</v>
      </c>
    </row>
    <row r="12" spans="1:27" x14ac:dyDescent="0.35">
      <c r="A12">
        <f t="shared" si="3"/>
        <v>2008</v>
      </c>
      <c r="B12" s="2">
        <f>_xlfn.XLOOKUP($A12&amp;B$2,'1999-2019 suicide'!$W$3:$W$103,'1999-2019 suicide'!$V$3:$V$103,,0)</f>
        <v>4.8</v>
      </c>
      <c r="C12" s="2">
        <f>_xlfn.XLOOKUP($A12&amp;C$2,'1999-2019 suicide'!$W$3:$W$103,'1999-2019 suicide'!$V$3:$V$103,,0)</f>
        <v>19</v>
      </c>
      <c r="D12" s="2">
        <f t="shared" si="0"/>
        <v>3.9583333333333335</v>
      </c>
      <c r="E12">
        <f>_xlfn.XLOOKUP($A12&amp;E$2,'1999-2019 suicide'!$AA$3:$AA$44,'1999-2019 suicide'!$AI$3:$AI$44,,0)</f>
        <v>659.9</v>
      </c>
      <c r="F12">
        <f>_xlfn.XLOOKUP($A12&amp;F$2,'1999-2019 suicide'!$AA$3:$AA$44,'1999-2019 suicide'!$AI$3:$AI$44,,0)</f>
        <v>918.8</v>
      </c>
      <c r="G12" s="2">
        <f t="shared" si="1"/>
        <v>1.3923321715411425</v>
      </c>
      <c r="H12" s="2">
        <f>_xlfn.XLOOKUP($A12&amp;H$2,'Drug ODs 1999-2020'!$J$2:$J$68,'Drug ODs 1999-2020'!$I$2:$I$68,,0)</f>
        <v>6.3</v>
      </c>
      <c r="I12" s="2">
        <f>_xlfn.XLOOKUP($A12&amp;I$2,'Drug ODs 1999-2020'!$J$2:$J$68,'Drug ODs 1999-2020'!$I$2:$I$68,,0)</f>
        <v>12.1</v>
      </c>
      <c r="J12" s="2">
        <f t="shared" si="4"/>
        <v>1.9206349206349207</v>
      </c>
      <c r="N12">
        <f t="shared" si="5"/>
        <v>2008</v>
      </c>
      <c r="O12">
        <f>'[1]Graph prep'!D42</f>
        <v>23</v>
      </c>
      <c r="P12">
        <f t="shared" si="2"/>
        <v>19</v>
      </c>
      <c r="Q12" s="2">
        <f t="shared" si="6"/>
        <v>12.1</v>
      </c>
      <c r="S12">
        <f t="shared" si="7"/>
        <v>2008</v>
      </c>
      <c r="T12">
        <f>_xlfn.XLOOKUP($S12&amp;T$2,'male drug ODs ages 1999-2020'!$I$2:$I$234,'male drug ODs ages 1999-2020'!$H$2:$H$234,,0)</f>
        <v>20.3</v>
      </c>
      <c r="U12">
        <f>_xlfn.XLOOKUP($S12&amp;U$2,'male drug ODs ages 1999-2020'!$I$2:$I$234,'male drug ODs ages 1999-2020'!$H$2:$H$234,,0)</f>
        <v>21</v>
      </c>
      <c r="V12">
        <f>_xlfn.XLOOKUP($S12&amp;V$2,'male drug ODs ages 1999-2020'!$I$2:$I$234,'male drug ODs ages 1999-2020'!$H$2:$H$234,,0)</f>
        <v>23.7</v>
      </c>
      <c r="W12">
        <f>_xlfn.XLOOKUP($S12&amp;W$2,'male drug ODs ages 1999-2020'!$I$2:$I$234,'male drug ODs ages 1999-2020'!$H$2:$H$234,,0)</f>
        <v>11.1</v>
      </c>
      <c r="X12">
        <f>_xlfn.XLOOKUP($S12&amp;X$2,'male drug ODs ages 1999-2020'!$I$2:$I$234,'male drug ODs ages 1999-2020'!$H$2:$H$234,,0)</f>
        <v>3.1</v>
      </c>
      <c r="Y12">
        <f>_xlfn.XLOOKUP($S12&amp;Y$2,'male drug ODs ages 1999-2020'!$I$2:$I$234,'male drug ODs ages 1999-2020'!$H$2:$H$234,,0)</f>
        <v>2.1</v>
      </c>
      <c r="Z12">
        <f>_xlfn.XLOOKUP($S12&amp;Z$2,'male drug ODs ages 1999-2020'!$I$2:$I$234,'male drug ODs ages 1999-2020'!$H$2:$H$234,,0)</f>
        <v>2.6</v>
      </c>
      <c r="AA12">
        <f>_xlfn.XLOOKUP($S12&amp;AA$2,'male drug ODs ages 1999-2020'!$I$2:$I$234,'male drug ODs ages 1999-2020'!$H$2:$H$234,,0)</f>
        <v>10.3</v>
      </c>
    </row>
    <row r="13" spans="1:27" x14ac:dyDescent="0.35">
      <c r="A13">
        <f t="shared" si="3"/>
        <v>2009</v>
      </c>
      <c r="B13" s="2">
        <f>_xlfn.XLOOKUP($A13&amp;B$2,'1999-2019 suicide'!$W$3:$W$103,'1999-2019 suicide'!$V$3:$V$103,,0)</f>
        <v>4.9000000000000004</v>
      </c>
      <c r="C13" s="2">
        <f>_xlfn.XLOOKUP($A13&amp;C$2,'1999-2019 suicide'!$W$3:$W$103,'1999-2019 suicide'!$V$3:$V$103,,0)</f>
        <v>19.2</v>
      </c>
      <c r="D13" s="2">
        <f t="shared" si="0"/>
        <v>3.918367346938775</v>
      </c>
      <c r="E13">
        <f>_xlfn.XLOOKUP($A13&amp;E$2,'1999-2019 suicide'!$AA$3:$AA$44,'1999-2019 suicide'!$AI$3:$AI$44,,0)</f>
        <v>636.79999999999995</v>
      </c>
      <c r="F13">
        <f>_xlfn.XLOOKUP($A13&amp;F$2,'1999-2019 suicide'!$AA$3:$AA$44,'1999-2019 suicide'!$AI$3:$AI$44,,0)</f>
        <v>890.9</v>
      </c>
      <c r="G13" s="2">
        <f t="shared" si="1"/>
        <v>1.3990263819095479</v>
      </c>
      <c r="H13" s="2">
        <f>_xlfn.XLOOKUP($A13&amp;H$2,'Drug ODs 1999-2020'!$J$2:$J$68,'Drug ODs 1999-2020'!$I$2:$I$68,,0)</f>
        <v>6.6</v>
      </c>
      <c r="I13" s="2">
        <f>_xlfn.XLOOKUP($A13&amp;I$2,'Drug ODs 1999-2020'!$J$2:$J$68,'Drug ODs 1999-2020'!$I$2:$I$68,,0)</f>
        <v>12.1</v>
      </c>
      <c r="J13" s="2">
        <f t="shared" si="4"/>
        <v>1.8333333333333335</v>
      </c>
      <c r="N13">
        <f t="shared" si="5"/>
        <v>2009</v>
      </c>
      <c r="O13">
        <f>'[1]Graph prep'!D43</f>
        <v>22.1</v>
      </c>
      <c r="P13">
        <f t="shared" si="2"/>
        <v>19.2</v>
      </c>
      <c r="Q13" s="2">
        <f t="shared" si="6"/>
        <v>12.1</v>
      </c>
      <c r="S13">
        <f t="shared" si="7"/>
        <v>2009</v>
      </c>
      <c r="T13">
        <f>_xlfn.XLOOKUP($S13&amp;T$2,'male drug ODs ages 1999-2020'!$I$2:$I$234,'male drug ODs ages 1999-2020'!$H$2:$H$234,,0)</f>
        <v>20.5</v>
      </c>
      <c r="U13">
        <f>_xlfn.XLOOKUP($S13&amp;U$2,'male drug ODs ages 1999-2020'!$I$2:$I$234,'male drug ODs ages 1999-2020'!$H$2:$H$234,,0)</f>
        <v>20.9</v>
      </c>
      <c r="V13">
        <f>_xlfn.XLOOKUP($S13&amp;V$2,'male drug ODs ages 1999-2020'!$I$2:$I$234,'male drug ODs ages 1999-2020'!$H$2:$H$234,,0)</f>
        <v>23.3</v>
      </c>
      <c r="W13">
        <f>_xlfn.XLOOKUP($S13&amp;W$2,'male drug ODs ages 1999-2020'!$I$2:$I$234,'male drug ODs ages 1999-2020'!$H$2:$H$234,,0)</f>
        <v>12.1</v>
      </c>
      <c r="X13">
        <f>_xlfn.XLOOKUP($S13&amp;X$2,'male drug ODs ages 1999-2020'!$I$2:$I$234,'male drug ODs ages 1999-2020'!$H$2:$H$234,,0)</f>
        <v>3</v>
      </c>
      <c r="Y13">
        <f>_xlfn.XLOOKUP($S13&amp;Y$2,'male drug ODs ages 1999-2020'!$I$2:$I$234,'male drug ODs ages 1999-2020'!$H$2:$H$234,,0)</f>
        <v>2.2999999999999998</v>
      </c>
      <c r="Z13">
        <f>_xlfn.XLOOKUP($S13&amp;Z$2,'male drug ODs ages 1999-2020'!$I$2:$I$234,'male drug ODs ages 1999-2020'!$H$2:$H$234,,0)</f>
        <v>3.5</v>
      </c>
      <c r="AA13">
        <f>_xlfn.XLOOKUP($S13&amp;AA$2,'male drug ODs ages 1999-2020'!$I$2:$I$234,'male drug ODs ages 1999-2020'!$H$2:$H$234,,0)</f>
        <v>9.6999999999999993</v>
      </c>
    </row>
    <row r="14" spans="1:27" x14ac:dyDescent="0.35">
      <c r="A14">
        <f t="shared" si="3"/>
        <v>2010</v>
      </c>
      <c r="B14" s="2">
        <f>_xlfn.XLOOKUP($A14&amp;B$2,'1999-2019 suicide'!$W$3:$W$103,'1999-2019 suicide'!$V$3:$V$103,,0)</f>
        <v>5</v>
      </c>
      <c r="C14" s="2">
        <f>_xlfn.XLOOKUP($A14&amp;C$2,'1999-2019 suicide'!$W$3:$W$103,'1999-2019 suicide'!$V$3:$V$103,,0)</f>
        <v>19.8</v>
      </c>
      <c r="D14" s="2">
        <f t="shared" si="0"/>
        <v>3.96</v>
      </c>
      <c r="E14">
        <f>_xlfn.XLOOKUP($A14&amp;E$2,'1999-2019 suicide'!$AA$3:$AA$44,'1999-2019 suicide'!$AI$3:$AI$44,,0)</f>
        <v>634.9</v>
      </c>
      <c r="F14">
        <f>_xlfn.XLOOKUP($A14&amp;F$2,'1999-2019 suicide'!$AA$3:$AA$44,'1999-2019 suicide'!$AI$3:$AI$44,,0)</f>
        <v>887.1</v>
      </c>
      <c r="G14" s="2">
        <f t="shared" si="1"/>
        <v>1.3972279099070721</v>
      </c>
      <c r="H14" s="2">
        <f>_xlfn.XLOOKUP($A14&amp;H$2,'Drug ODs 1999-2020'!$J$2:$J$68,'Drug ODs 1999-2020'!$I$2:$I$68,,0)</f>
        <v>7.1</v>
      </c>
      <c r="I14" s="2">
        <f>_xlfn.XLOOKUP($A14&amp;I$2,'Drug ODs 1999-2020'!$J$2:$J$68,'Drug ODs 1999-2020'!$I$2:$I$68,,0)</f>
        <v>12.3</v>
      </c>
      <c r="J14" s="2">
        <f t="shared" si="4"/>
        <v>1.7323943661971832</v>
      </c>
      <c r="N14">
        <f t="shared" si="5"/>
        <v>2010</v>
      </c>
      <c r="O14">
        <f>'[1]Graph prep'!D44</f>
        <v>21.9</v>
      </c>
      <c r="P14">
        <f t="shared" si="2"/>
        <v>19.8</v>
      </c>
      <c r="Q14" s="2">
        <f t="shared" si="6"/>
        <v>12.3</v>
      </c>
      <c r="S14">
        <f t="shared" si="7"/>
        <v>2010</v>
      </c>
      <c r="T14">
        <f>_xlfn.XLOOKUP($S14&amp;T$2,'male drug ODs ages 1999-2020'!$I$2:$I$234,'male drug ODs ages 1999-2020'!$H$2:$H$234,,0)</f>
        <v>21.7</v>
      </c>
      <c r="U14">
        <f>_xlfn.XLOOKUP($S14&amp;U$2,'male drug ODs ages 1999-2020'!$I$2:$I$234,'male drug ODs ages 1999-2020'!$H$2:$H$234,,0)</f>
        <v>20.8</v>
      </c>
      <c r="V14">
        <f>_xlfn.XLOOKUP($S14&amp;V$2,'male drug ODs ages 1999-2020'!$I$2:$I$234,'male drug ODs ages 1999-2020'!$H$2:$H$234,,0)</f>
        <v>22.9</v>
      </c>
      <c r="W14">
        <f>_xlfn.XLOOKUP($S14&amp;W$2,'male drug ODs ages 1999-2020'!$I$2:$I$234,'male drug ODs ages 1999-2020'!$H$2:$H$234,,0)</f>
        <v>13.1</v>
      </c>
      <c r="X14">
        <f>_xlfn.XLOOKUP($S14&amp;X$2,'male drug ODs ages 1999-2020'!$I$2:$I$234,'male drug ODs ages 1999-2020'!$H$2:$H$234,,0)</f>
        <v>3</v>
      </c>
      <c r="Y14">
        <f>_xlfn.XLOOKUP($S14&amp;Y$2,'male drug ODs ages 1999-2020'!$I$2:$I$234,'male drug ODs ages 1999-2020'!$H$2:$H$234,,0)</f>
        <v>2.1</v>
      </c>
      <c r="Z14">
        <f>_xlfn.XLOOKUP($S14&amp;Z$2,'male drug ODs ages 1999-2020'!$I$2:$I$234,'male drug ODs ages 1999-2020'!$H$2:$H$234,,0)</f>
        <v>2.7</v>
      </c>
      <c r="AA14">
        <f>_xlfn.XLOOKUP($S14&amp;AA$2,'male drug ODs ages 1999-2020'!$I$2:$I$234,'male drug ODs ages 1999-2020'!$H$2:$H$234,,0)</f>
        <v>10</v>
      </c>
    </row>
    <row r="15" spans="1:27" x14ac:dyDescent="0.35">
      <c r="A15">
        <f t="shared" si="3"/>
        <v>2011</v>
      </c>
      <c r="B15" s="2">
        <f>_xlfn.XLOOKUP($A15&amp;B$2,'1999-2019 suicide'!$W$3:$W$103,'1999-2019 suicide'!$V$3:$V$103,,0)</f>
        <v>5.2</v>
      </c>
      <c r="C15" s="2">
        <f>_xlfn.XLOOKUP($A15&amp;C$2,'1999-2019 suicide'!$W$3:$W$103,'1999-2019 suicide'!$V$3:$V$103,,0)</f>
        <v>20</v>
      </c>
      <c r="D15" s="2">
        <f t="shared" si="0"/>
        <v>3.8461538461538458</v>
      </c>
      <c r="E15">
        <f>_xlfn.XLOOKUP($A15&amp;E$2,'1999-2019 suicide'!$AA$3:$AA$44,'1999-2019 suicide'!$AI$3:$AI$44,,0)</f>
        <v>632.4</v>
      </c>
      <c r="F15">
        <f>_xlfn.XLOOKUP($A15&amp;F$2,'1999-2019 suicide'!$AA$3:$AA$44,'1999-2019 suicide'!$AI$3:$AI$44,,0)</f>
        <v>875.3</v>
      </c>
      <c r="G15" s="2">
        <f t="shared" si="1"/>
        <v>1.3840923466160657</v>
      </c>
      <c r="H15" s="2">
        <f>_xlfn.XLOOKUP($A15&amp;H$2,'Drug ODs 1999-2020'!$J$2:$J$68,'Drug ODs 1999-2020'!$I$2:$I$68,,0)</f>
        <v>7.7</v>
      </c>
      <c r="I15" s="2">
        <f>_xlfn.XLOOKUP($A15&amp;I$2,'Drug ODs 1999-2020'!$J$2:$J$68,'Drug ODs 1999-2020'!$I$2:$I$68,,0)</f>
        <v>13.5</v>
      </c>
      <c r="J15" s="2">
        <f t="shared" si="4"/>
        <v>1.7532467532467533</v>
      </c>
      <c r="N15">
        <f t="shared" si="5"/>
        <v>2011</v>
      </c>
      <c r="O15">
        <f>'[1]Graph prep'!D45</f>
        <v>20.7</v>
      </c>
      <c r="P15">
        <f t="shared" si="2"/>
        <v>20</v>
      </c>
      <c r="Q15" s="2">
        <f t="shared" si="6"/>
        <v>13.5</v>
      </c>
      <c r="S15">
        <f t="shared" si="7"/>
        <v>2011</v>
      </c>
      <c r="T15">
        <f>_xlfn.XLOOKUP($S15&amp;T$2,'male drug ODs ages 1999-2020'!$I$2:$I$234,'male drug ODs ages 1999-2020'!$H$2:$H$234,,0)</f>
        <v>24.2</v>
      </c>
      <c r="U15">
        <f>_xlfn.XLOOKUP($S15&amp;U$2,'male drug ODs ages 1999-2020'!$I$2:$I$234,'male drug ODs ages 1999-2020'!$H$2:$H$234,,0)</f>
        <v>22.8</v>
      </c>
      <c r="V15">
        <f>_xlfn.XLOOKUP($S15&amp;V$2,'male drug ODs ages 1999-2020'!$I$2:$I$234,'male drug ODs ages 1999-2020'!$H$2:$H$234,,0)</f>
        <v>25</v>
      </c>
      <c r="W15">
        <f>_xlfn.XLOOKUP($S15&amp;W$2,'male drug ODs ages 1999-2020'!$I$2:$I$234,'male drug ODs ages 1999-2020'!$H$2:$H$234,,0)</f>
        <v>14.5</v>
      </c>
      <c r="X15">
        <f>_xlfn.XLOOKUP($S15&amp;X$2,'male drug ODs ages 1999-2020'!$I$2:$I$234,'male drug ODs ages 1999-2020'!$H$2:$H$234,,0)</f>
        <v>3.6</v>
      </c>
      <c r="Y15">
        <f>_xlfn.XLOOKUP($S15&amp;Y$2,'male drug ODs ages 1999-2020'!$I$2:$I$234,'male drug ODs ages 1999-2020'!$H$2:$H$234,,0)</f>
        <v>2.1</v>
      </c>
      <c r="Z15">
        <f>_xlfn.XLOOKUP($S15&amp;Z$2,'male drug ODs ages 1999-2020'!$I$2:$I$234,'male drug ODs ages 1999-2020'!$H$2:$H$234,,0)</f>
        <v>3</v>
      </c>
      <c r="AA15">
        <f>_xlfn.XLOOKUP($S15&amp;AA$2,'male drug ODs ages 1999-2020'!$I$2:$I$234,'male drug ODs ages 1999-2020'!$H$2:$H$234,,0)</f>
        <v>10.9</v>
      </c>
    </row>
    <row r="16" spans="1:27" x14ac:dyDescent="0.35">
      <c r="A16">
        <f t="shared" si="3"/>
        <v>2012</v>
      </c>
      <c r="B16" s="2">
        <f>_xlfn.XLOOKUP($A16&amp;B$2,'1999-2019 suicide'!$W$3:$W$103,'1999-2019 suicide'!$V$3:$V$103,,0)</f>
        <v>5.4</v>
      </c>
      <c r="C16" s="2">
        <f>_xlfn.XLOOKUP($A16&amp;C$2,'1999-2019 suicide'!$W$3:$W$103,'1999-2019 suicide'!$V$3:$V$103,,0)</f>
        <v>20.3</v>
      </c>
      <c r="D16" s="2">
        <f t="shared" si="0"/>
        <v>3.7592592592592591</v>
      </c>
      <c r="E16">
        <f>_xlfn.XLOOKUP($A16&amp;E$2,'1999-2019 suicide'!$AA$3:$AA$44,'1999-2019 suicide'!$AI$3:$AI$44,,0)</f>
        <v>624.70000000000005</v>
      </c>
      <c r="F16">
        <f>_xlfn.XLOOKUP($A16&amp;F$2,'1999-2019 suicide'!$AA$3:$AA$44,'1999-2019 suicide'!$AI$3:$AI$44,,0)</f>
        <v>865.1</v>
      </c>
      <c r="G16" s="2">
        <f t="shared" si="1"/>
        <v>1.3848247158636144</v>
      </c>
      <c r="H16" s="2">
        <f>_xlfn.XLOOKUP($A16&amp;H$2,'Drug ODs 1999-2020'!$J$2:$J$68,'Drug ODs 1999-2020'!$I$2:$I$68,,0)</f>
        <v>7.6</v>
      </c>
      <c r="I16" s="2">
        <f>_xlfn.XLOOKUP($A16&amp;I$2,'Drug ODs 1999-2020'!$J$2:$J$68,'Drug ODs 1999-2020'!$I$2:$I$68,,0)</f>
        <v>13.5</v>
      </c>
      <c r="J16" s="2">
        <f t="shared" si="4"/>
        <v>1.7763157894736843</v>
      </c>
      <c r="N16">
        <f t="shared" si="5"/>
        <v>2012</v>
      </c>
      <c r="O16">
        <f>'[1]Graph prep'!D46</f>
        <v>19.5</v>
      </c>
      <c r="P16">
        <f t="shared" si="2"/>
        <v>20.3</v>
      </c>
      <c r="Q16" s="2">
        <f t="shared" si="6"/>
        <v>13.5</v>
      </c>
      <c r="S16">
        <f t="shared" si="7"/>
        <v>2012</v>
      </c>
      <c r="T16">
        <f>_xlfn.XLOOKUP($S16&amp;T$2,'male drug ODs ages 1999-2020'!$I$2:$I$234,'male drug ODs ages 1999-2020'!$H$2:$H$234,,0)</f>
        <v>23.7</v>
      </c>
      <c r="U16">
        <f>_xlfn.XLOOKUP($S16&amp;U$2,'male drug ODs ages 1999-2020'!$I$2:$I$234,'male drug ODs ages 1999-2020'!$H$2:$H$234,,0)</f>
        <v>23</v>
      </c>
      <c r="V16">
        <f>_xlfn.XLOOKUP($S16&amp;V$2,'male drug ODs ages 1999-2020'!$I$2:$I$234,'male drug ODs ages 1999-2020'!$H$2:$H$234,,0)</f>
        <v>25</v>
      </c>
      <c r="W16">
        <f>_xlfn.XLOOKUP($S16&amp;W$2,'male drug ODs ages 1999-2020'!$I$2:$I$234,'male drug ODs ages 1999-2020'!$H$2:$H$234,,0)</f>
        <v>15.4</v>
      </c>
      <c r="X16">
        <f>_xlfn.XLOOKUP($S16&amp;X$2,'male drug ODs ages 1999-2020'!$I$2:$I$234,'male drug ODs ages 1999-2020'!$H$2:$H$234,,0)</f>
        <v>4.3</v>
      </c>
      <c r="Y16">
        <f>_xlfn.XLOOKUP($S16&amp;Y$2,'male drug ODs ages 1999-2020'!$I$2:$I$234,'male drug ODs ages 1999-2020'!$H$2:$H$234,,0)</f>
        <v>2.1</v>
      </c>
      <c r="Z16">
        <f>_xlfn.XLOOKUP($S16&amp;Z$2,'male drug ODs ages 1999-2020'!$I$2:$I$234,'male drug ODs ages 1999-2020'!$H$2:$H$234,,0)</f>
        <v>3.2</v>
      </c>
      <c r="AA16">
        <f>_xlfn.XLOOKUP($S16&amp;AA$2,'male drug ODs ages 1999-2020'!$I$2:$I$234,'male drug ODs ages 1999-2020'!$H$2:$H$234,,0)</f>
        <v>10</v>
      </c>
    </row>
    <row r="17" spans="1:27" x14ac:dyDescent="0.35">
      <c r="A17">
        <f t="shared" si="3"/>
        <v>2013</v>
      </c>
      <c r="B17" s="2">
        <f>_xlfn.XLOOKUP($A17&amp;B$2,'1999-2019 suicide'!$W$3:$W$103,'1999-2019 suicide'!$V$3:$V$103,,0)</f>
        <v>5.5</v>
      </c>
      <c r="C17" s="2">
        <f>_xlfn.XLOOKUP($A17&amp;C$2,'1999-2019 suicide'!$W$3:$W$103,'1999-2019 suicide'!$V$3:$V$103,,0)</f>
        <v>20.3</v>
      </c>
      <c r="D17" s="2">
        <f t="shared" si="0"/>
        <v>3.6909090909090909</v>
      </c>
      <c r="E17">
        <f>_xlfn.XLOOKUP($A17&amp;E$2,'1999-2019 suicide'!$AA$3:$AA$44,'1999-2019 suicide'!$AI$3:$AI$44,,0)</f>
        <v>623.5</v>
      </c>
      <c r="F17">
        <f>_xlfn.XLOOKUP($A17&amp;F$2,'1999-2019 suicide'!$AA$3:$AA$44,'1999-2019 suicide'!$AI$3:$AI$44,,0)</f>
        <v>863.6</v>
      </c>
      <c r="G17" s="2">
        <f t="shared" si="1"/>
        <v>1.385084202085004</v>
      </c>
      <c r="H17" s="2">
        <f>_xlfn.XLOOKUP($A17&amp;H$2,'Drug ODs 1999-2020'!$J$2:$J$68,'Drug ODs 1999-2020'!$I$2:$I$68,,0)</f>
        <v>8.1</v>
      </c>
      <c r="I17" s="2">
        <f>_xlfn.XLOOKUP($A17&amp;I$2,'Drug ODs 1999-2020'!$J$2:$J$68,'Drug ODs 1999-2020'!$I$2:$I$68,,0)</f>
        <v>14.5</v>
      </c>
      <c r="J17" s="2">
        <f t="shared" si="4"/>
        <v>1.7901234567901236</v>
      </c>
      <c r="K17" s="7">
        <f t="shared" ref="K17:K24" si="8">H17/H16-1</f>
        <v>6.578947368421062E-2</v>
      </c>
      <c r="L17" s="7">
        <f t="shared" ref="L17:L24" si="9">I17/I16-1</f>
        <v>7.4074074074074181E-2</v>
      </c>
      <c r="N17">
        <f t="shared" si="5"/>
        <v>2013</v>
      </c>
      <c r="O17">
        <f>'[1]Graph prep'!D47</f>
        <v>19.2</v>
      </c>
      <c r="P17">
        <f t="shared" si="2"/>
        <v>20.3</v>
      </c>
      <c r="Q17" s="2">
        <f t="shared" si="6"/>
        <v>14.5</v>
      </c>
      <c r="S17">
        <f t="shared" si="7"/>
        <v>2013</v>
      </c>
      <c r="T17">
        <f>_xlfn.XLOOKUP($S17&amp;T$2,'male drug ODs ages 1999-2020'!$I$2:$I$234,'male drug ODs ages 1999-2020'!$H$2:$H$234,,0)</f>
        <v>25.7</v>
      </c>
      <c r="U17">
        <f>_xlfn.XLOOKUP($S17&amp;U$2,'male drug ODs ages 1999-2020'!$I$2:$I$234,'male drug ODs ages 1999-2020'!$H$2:$H$234,,0)</f>
        <v>24.1</v>
      </c>
      <c r="V17">
        <f>_xlfn.XLOOKUP($S17&amp;V$2,'male drug ODs ages 1999-2020'!$I$2:$I$234,'male drug ODs ages 1999-2020'!$H$2:$H$234,,0)</f>
        <v>26.5</v>
      </c>
      <c r="W17">
        <f>_xlfn.XLOOKUP($S17&amp;W$2,'male drug ODs ages 1999-2020'!$I$2:$I$234,'male drug ODs ages 1999-2020'!$H$2:$H$234,,0)</f>
        <v>18.399999999999999</v>
      </c>
      <c r="X17">
        <f>_xlfn.XLOOKUP($S17&amp;X$2,'male drug ODs ages 1999-2020'!$I$2:$I$234,'male drug ODs ages 1999-2020'!$H$2:$H$234,,0)</f>
        <v>4.7</v>
      </c>
      <c r="Y17">
        <f>_xlfn.XLOOKUP($S17&amp;Y$2,'male drug ODs ages 1999-2020'!$I$2:$I$234,'male drug ODs ages 1999-2020'!$H$2:$H$234,,0)</f>
        <v>2.2999999999999998</v>
      </c>
      <c r="Z17">
        <f>_xlfn.XLOOKUP($S17&amp;Z$2,'male drug ODs ages 1999-2020'!$I$2:$I$234,'male drug ODs ages 1999-2020'!$H$2:$H$234,,0)</f>
        <v>3.2</v>
      </c>
      <c r="AA17">
        <f>_xlfn.XLOOKUP($S17&amp;AA$2,'male drug ODs ages 1999-2020'!$I$2:$I$234,'male drug ODs ages 1999-2020'!$H$2:$H$234,,0)</f>
        <v>10.199999999999999</v>
      </c>
    </row>
    <row r="18" spans="1:27" x14ac:dyDescent="0.35">
      <c r="A18">
        <f t="shared" si="3"/>
        <v>2014</v>
      </c>
      <c r="B18" s="2">
        <f>_xlfn.XLOOKUP($A18&amp;B$2,'1999-2019 suicide'!$W$3:$W$103,'1999-2019 suicide'!$V$3:$V$103,,0)</f>
        <v>5.8</v>
      </c>
      <c r="C18" s="2">
        <f>_xlfn.XLOOKUP($A18&amp;C$2,'1999-2019 suicide'!$W$3:$W$103,'1999-2019 suicide'!$V$3:$V$103,,0)</f>
        <v>20.7</v>
      </c>
      <c r="D18" s="2">
        <f t="shared" si="0"/>
        <v>3.5689655172413794</v>
      </c>
      <c r="E18">
        <f>_xlfn.XLOOKUP($A18&amp;E$2,'1999-2019 suicide'!$AA$3:$AA$44,'1999-2019 suicide'!$AI$3:$AI$44,,0)</f>
        <v>616.70000000000005</v>
      </c>
      <c r="F18">
        <f>_xlfn.XLOOKUP($A18&amp;F$2,'1999-2019 suicide'!$AA$3:$AA$44,'1999-2019 suicide'!$AI$3:$AI$44,,0)</f>
        <v>855.1</v>
      </c>
      <c r="G18" s="2">
        <f t="shared" si="1"/>
        <v>1.3865736987189881</v>
      </c>
      <c r="H18" s="2">
        <f>_xlfn.XLOOKUP($A18&amp;H$2,'Drug ODs 1999-2020'!$J$2:$J$68,'Drug ODs 1999-2020'!$I$2:$I$68,,0)</f>
        <v>8.6</v>
      </c>
      <c r="I18" s="2">
        <f>_xlfn.XLOOKUP($A18&amp;I$2,'Drug ODs 1999-2020'!$J$2:$J$68,'Drug ODs 1999-2020'!$I$2:$I$68,,0)</f>
        <v>15.7</v>
      </c>
      <c r="J18" s="2">
        <f t="shared" si="4"/>
        <v>1.8255813953488371</v>
      </c>
      <c r="K18" s="7">
        <f t="shared" si="8"/>
        <v>6.1728395061728447E-2</v>
      </c>
      <c r="L18" s="7">
        <f t="shared" si="9"/>
        <v>8.2758620689655116E-2</v>
      </c>
      <c r="N18">
        <f t="shared" si="5"/>
        <v>2014</v>
      </c>
      <c r="O18">
        <f>'[1]Graph prep'!D48</f>
        <v>19</v>
      </c>
      <c r="P18">
        <f t="shared" si="2"/>
        <v>20.7</v>
      </c>
      <c r="Q18" s="2">
        <f t="shared" si="6"/>
        <v>15.7</v>
      </c>
      <c r="S18">
        <f t="shared" si="7"/>
        <v>2014</v>
      </c>
      <c r="T18">
        <f>_xlfn.XLOOKUP($S18&amp;T$2,'male drug ODs ages 1999-2020'!$I$2:$I$234,'male drug ODs ages 1999-2020'!$H$2:$H$234,,0)</f>
        <v>28.8</v>
      </c>
      <c r="U18">
        <f>_xlfn.XLOOKUP($S18&amp;U$2,'male drug ODs ages 1999-2020'!$I$2:$I$234,'male drug ODs ages 1999-2020'!$H$2:$H$234,,0)</f>
        <v>26.8</v>
      </c>
      <c r="V18">
        <f>_xlfn.XLOOKUP($S18&amp;V$2,'male drug ODs ages 1999-2020'!$I$2:$I$234,'male drug ODs ages 1999-2020'!$H$2:$H$234,,0)</f>
        <v>27.9</v>
      </c>
      <c r="W18">
        <f>_xlfn.XLOOKUP($S18&amp;W$2,'male drug ODs ages 1999-2020'!$I$2:$I$234,'male drug ODs ages 1999-2020'!$H$2:$H$234,,0)</f>
        <v>19.399999999999999</v>
      </c>
      <c r="X18">
        <f>_xlfn.XLOOKUP($S18&amp;X$2,'male drug ODs ages 1999-2020'!$I$2:$I$234,'male drug ODs ages 1999-2020'!$H$2:$H$234,,0)</f>
        <v>5.2</v>
      </c>
      <c r="Y18">
        <f>_xlfn.XLOOKUP($S18&amp;Y$2,'male drug ODs ages 1999-2020'!$I$2:$I$234,'male drug ODs ages 1999-2020'!$H$2:$H$234,,0)</f>
        <v>2.2999999999999998</v>
      </c>
      <c r="Z18">
        <f>_xlfn.XLOOKUP($S18&amp;Z$2,'male drug ODs ages 1999-2020'!$I$2:$I$234,'male drug ODs ages 1999-2020'!$H$2:$H$234,,0)</f>
        <v>2.2999999999999998</v>
      </c>
      <c r="AA18">
        <f>_xlfn.XLOOKUP($S18&amp;AA$2,'male drug ODs ages 1999-2020'!$I$2:$I$234,'male drug ODs ages 1999-2020'!$H$2:$H$234,,0)</f>
        <v>10.8</v>
      </c>
    </row>
    <row r="19" spans="1:27" x14ac:dyDescent="0.35">
      <c r="A19">
        <f t="shared" si="3"/>
        <v>2015</v>
      </c>
      <c r="B19" s="2">
        <f>_xlfn.XLOOKUP($A19&amp;B$2,'1999-2019 suicide'!$W$3:$W$103,'1999-2019 suicide'!$V$3:$V$103,,0)</f>
        <v>6</v>
      </c>
      <c r="C19" s="2">
        <f>_xlfn.XLOOKUP($A19&amp;C$2,'1999-2019 suicide'!$W$3:$W$103,'1999-2019 suicide'!$V$3:$V$103,,0)</f>
        <v>21</v>
      </c>
      <c r="D19" s="2">
        <f t="shared" si="0"/>
        <v>3.5</v>
      </c>
      <c r="E19">
        <f>_xlfn.XLOOKUP($A19&amp;E$2,'1999-2019 suicide'!$AA$3:$AA$44,'1999-2019 suicide'!$AI$3:$AI$44,,0)</f>
        <v>624.20000000000005</v>
      </c>
      <c r="F19">
        <f>_xlfn.XLOOKUP($A19&amp;F$2,'1999-2019 suicide'!$AA$3:$AA$44,'1999-2019 suicide'!$AI$3:$AI$44,,0)</f>
        <v>863.2</v>
      </c>
      <c r="G19" s="2">
        <f t="shared" si="1"/>
        <v>1.3828900993271387</v>
      </c>
      <c r="H19" s="2">
        <f>_xlfn.XLOOKUP($A19&amp;H$2,'Drug ODs 1999-2020'!$J$2:$J$68,'Drug ODs 1999-2020'!$I$2:$I$68,,0)</f>
        <v>9.3000000000000007</v>
      </c>
      <c r="I19" s="2">
        <f>_xlfn.XLOOKUP($A19&amp;I$2,'Drug ODs 1999-2020'!$J$2:$J$68,'Drug ODs 1999-2020'!$I$2:$I$68,,0)</f>
        <v>18.3</v>
      </c>
      <c r="J19" s="2">
        <f t="shared" si="4"/>
        <v>1.967741935483871</v>
      </c>
      <c r="K19" s="7">
        <f t="shared" si="8"/>
        <v>8.1395348837209447E-2</v>
      </c>
      <c r="L19" s="7">
        <f t="shared" si="9"/>
        <v>0.16560509554140146</v>
      </c>
      <c r="N19">
        <f t="shared" si="5"/>
        <v>2015</v>
      </c>
      <c r="O19">
        <f>'[1]Graph prep'!D49</f>
        <v>18.8</v>
      </c>
      <c r="P19">
        <f t="shared" si="2"/>
        <v>21</v>
      </c>
      <c r="Q19" s="2">
        <f t="shared" si="6"/>
        <v>18.3</v>
      </c>
      <c r="S19">
        <f t="shared" si="7"/>
        <v>2015</v>
      </c>
      <c r="T19">
        <f>_xlfn.XLOOKUP($S19&amp;T$2,'male drug ODs ages 1999-2020'!$I$2:$I$234,'male drug ODs ages 1999-2020'!$H$2:$H$234,,0)</f>
        <v>34.9</v>
      </c>
      <c r="U19">
        <f>_xlfn.XLOOKUP($S19&amp;U$2,'male drug ODs ages 1999-2020'!$I$2:$I$234,'male drug ODs ages 1999-2020'!$H$2:$H$234,,0)</f>
        <v>32.6</v>
      </c>
      <c r="V19">
        <f>_xlfn.XLOOKUP($S19&amp;V$2,'male drug ODs ages 1999-2020'!$I$2:$I$234,'male drug ODs ages 1999-2020'!$H$2:$H$234,,0)</f>
        <v>30.4</v>
      </c>
      <c r="W19">
        <f>_xlfn.XLOOKUP($S19&amp;W$2,'male drug ODs ages 1999-2020'!$I$2:$I$234,'male drug ODs ages 1999-2020'!$H$2:$H$234,,0)</f>
        <v>22.1</v>
      </c>
      <c r="X19">
        <f>_xlfn.XLOOKUP($S19&amp;X$2,'male drug ODs ages 1999-2020'!$I$2:$I$234,'male drug ODs ages 1999-2020'!$H$2:$H$234,,0)</f>
        <v>6.6</v>
      </c>
      <c r="Y19">
        <f>_xlfn.XLOOKUP($S19&amp;Y$2,'male drug ODs ages 1999-2020'!$I$2:$I$234,'male drug ODs ages 1999-2020'!$H$2:$H$234,,0)</f>
        <v>2.5</v>
      </c>
      <c r="Z19">
        <f>_xlfn.XLOOKUP($S19&amp;Z$2,'male drug ODs ages 1999-2020'!$I$2:$I$234,'male drug ODs ages 1999-2020'!$H$2:$H$234,,0)</f>
        <v>2.9</v>
      </c>
      <c r="AA19">
        <f>_xlfn.XLOOKUP($S19&amp;AA$2,'male drug ODs ages 1999-2020'!$I$2:$I$234,'male drug ODs ages 1999-2020'!$H$2:$H$234,,0)</f>
        <v>11.9</v>
      </c>
    </row>
    <row r="20" spans="1:27" x14ac:dyDescent="0.35">
      <c r="A20">
        <f t="shared" si="3"/>
        <v>2016</v>
      </c>
      <c r="B20" s="2">
        <f>_xlfn.XLOOKUP($A20&amp;B$2,'1999-2019 suicide'!$W$3:$W$103,'1999-2019 suicide'!$V$3:$V$103,,0)</f>
        <v>6</v>
      </c>
      <c r="C20" s="2">
        <f>_xlfn.XLOOKUP($A20&amp;C$2,'1999-2019 suicide'!$W$3:$W$103,'1999-2019 suicide'!$V$3:$V$103,,0)</f>
        <v>21.3</v>
      </c>
      <c r="D20" s="2">
        <f t="shared" si="0"/>
        <v>3.5500000000000003</v>
      </c>
      <c r="E20">
        <f>_xlfn.XLOOKUP($A20&amp;E$2,'1999-2019 suicide'!$AA$3:$AA$44,'1999-2019 suicide'!$AI$3:$AI$44,,0)</f>
        <v>617.5</v>
      </c>
      <c r="F20">
        <f>_xlfn.XLOOKUP($A20&amp;F$2,'1999-2019 suicide'!$AA$3:$AA$44,'1999-2019 suicide'!$AI$3:$AI$44,,0)</f>
        <v>861</v>
      </c>
      <c r="G20" s="2">
        <f t="shared" si="1"/>
        <v>1.394331983805668</v>
      </c>
      <c r="H20" s="2">
        <f>_xlfn.XLOOKUP($A20&amp;H$2,'Drug ODs 1999-2020'!$J$2:$J$68,'Drug ODs 1999-2020'!$I$2:$I$68,,0)</f>
        <v>10.9</v>
      </c>
      <c r="I20" s="2">
        <f>_xlfn.XLOOKUP($A20&amp;I$2,'Drug ODs 1999-2020'!$J$2:$J$68,'Drug ODs 1999-2020'!$I$2:$I$68,,0)</f>
        <v>23.5</v>
      </c>
      <c r="J20" s="2">
        <f t="shared" si="4"/>
        <v>2.1559633027522933</v>
      </c>
      <c r="K20" s="7">
        <f t="shared" si="8"/>
        <v>0.17204301075268802</v>
      </c>
      <c r="L20" s="7">
        <f t="shared" si="9"/>
        <v>0.28415300546448075</v>
      </c>
      <c r="N20">
        <f t="shared" si="5"/>
        <v>2016</v>
      </c>
      <c r="O20">
        <f>'[1]Graph prep'!D50</f>
        <v>19.3</v>
      </c>
      <c r="P20">
        <f t="shared" si="2"/>
        <v>21.3</v>
      </c>
      <c r="Q20" s="2">
        <f t="shared" si="6"/>
        <v>23.5</v>
      </c>
      <c r="S20">
        <f t="shared" si="7"/>
        <v>2016</v>
      </c>
      <c r="T20">
        <f>_xlfn.XLOOKUP($S20&amp;T$2,'male drug ODs ages 1999-2020'!$I$2:$I$234,'male drug ODs ages 1999-2020'!$H$2:$H$234,,0)</f>
        <v>45.2</v>
      </c>
      <c r="U20">
        <f>_xlfn.XLOOKUP($S20&amp;U$2,'male drug ODs ages 1999-2020'!$I$2:$I$234,'male drug ODs ages 1999-2020'!$H$2:$H$234,,0)</f>
        <v>42.7</v>
      </c>
      <c r="V20">
        <f>_xlfn.XLOOKUP($S20&amp;V$2,'male drug ODs ages 1999-2020'!$I$2:$I$234,'male drug ODs ages 1999-2020'!$H$2:$H$234,,0)</f>
        <v>37.6</v>
      </c>
      <c r="W20">
        <f>_xlfn.XLOOKUP($S20&amp;W$2,'male drug ODs ages 1999-2020'!$I$2:$I$234,'male drug ODs ages 1999-2020'!$H$2:$H$234,,0)</f>
        <v>27.8</v>
      </c>
      <c r="X20">
        <f>_xlfn.XLOOKUP($S20&amp;X$2,'male drug ODs ages 1999-2020'!$I$2:$I$234,'male drug ODs ages 1999-2020'!$H$2:$H$234,,0)</f>
        <v>7.8</v>
      </c>
      <c r="Y20">
        <f>_xlfn.XLOOKUP($S20&amp;Y$2,'male drug ODs ages 1999-2020'!$I$2:$I$234,'male drug ODs ages 1999-2020'!$H$2:$H$234,,0)</f>
        <v>2.2999999999999998</v>
      </c>
      <c r="Z20">
        <f>_xlfn.XLOOKUP($S20&amp;Z$2,'male drug ODs ages 1999-2020'!$I$2:$I$234,'male drug ODs ages 1999-2020'!$H$2:$H$234,,0)</f>
        <v>2.5</v>
      </c>
      <c r="AA20">
        <f>_xlfn.XLOOKUP($S20&amp;AA$2,'male drug ODs ages 1999-2020'!$I$2:$I$234,'male drug ODs ages 1999-2020'!$H$2:$H$234,,0)</f>
        <v>16</v>
      </c>
    </row>
    <row r="21" spans="1:27" x14ac:dyDescent="0.35">
      <c r="A21">
        <f t="shared" si="3"/>
        <v>2017</v>
      </c>
      <c r="B21" s="2">
        <f>_xlfn.XLOOKUP($A21&amp;B$2,'1999-2019 suicide'!$W$3:$W$103,'1999-2019 suicide'!$V$3:$V$103,,0)</f>
        <v>6.1</v>
      </c>
      <c r="C21" s="2">
        <f>_xlfn.XLOOKUP($A21&amp;C$2,'1999-2019 suicide'!$W$3:$W$103,'1999-2019 suicide'!$V$3:$V$103,,0)</f>
        <v>22.4</v>
      </c>
      <c r="D21" s="2">
        <f t="shared" si="0"/>
        <v>3.6721311475409837</v>
      </c>
      <c r="E21">
        <f>_xlfn.XLOOKUP($A21&amp;E$2,'1999-2019 suicide'!$AA$3:$AA$44,'1999-2019 suicide'!$AI$3:$AI$44,,0)</f>
        <v>619.70000000000005</v>
      </c>
      <c r="F21">
        <f>_xlfn.XLOOKUP($A21&amp;F$2,'1999-2019 suicide'!$AA$3:$AA$44,'1999-2019 suicide'!$AI$3:$AI$44,,0)</f>
        <v>864.5</v>
      </c>
      <c r="G21" s="2">
        <f t="shared" si="1"/>
        <v>1.3950298531547523</v>
      </c>
      <c r="H21" s="2">
        <f>_xlfn.XLOOKUP($A21&amp;H$2,'Drug ODs 1999-2020'!$J$2:$J$68,'Drug ODs 1999-2020'!$I$2:$I$68,,0)</f>
        <v>11.9</v>
      </c>
      <c r="I21" s="2">
        <f>_xlfn.XLOOKUP($A21&amp;I$2,'Drug ODs 1999-2020'!$J$2:$J$68,'Drug ODs 1999-2020'!$I$2:$I$68,,0)</f>
        <v>26.3</v>
      </c>
      <c r="J21" s="2">
        <f t="shared" si="4"/>
        <v>2.2100840336134455</v>
      </c>
      <c r="K21" s="7">
        <f t="shared" si="8"/>
        <v>9.174311926605494E-2</v>
      </c>
      <c r="L21" s="7">
        <f t="shared" si="9"/>
        <v>0.11914893617021272</v>
      </c>
      <c r="N21">
        <f t="shared" si="5"/>
        <v>2017</v>
      </c>
      <c r="O21">
        <f>'[1]Graph prep'!D51</f>
        <v>18.7</v>
      </c>
      <c r="P21">
        <f t="shared" si="2"/>
        <v>22.4</v>
      </c>
      <c r="Q21" s="2">
        <f t="shared" si="6"/>
        <v>26.3</v>
      </c>
      <c r="S21">
        <f t="shared" si="7"/>
        <v>2017</v>
      </c>
      <c r="T21">
        <f>_xlfn.XLOOKUP($S21&amp;T$2,'male drug ODs ages 1999-2020'!$I$2:$I$234,'male drug ODs ages 1999-2020'!$H$2:$H$234,,0)</f>
        <v>50.2</v>
      </c>
      <c r="U21">
        <f>_xlfn.XLOOKUP($S21&amp;U$2,'male drug ODs ages 1999-2020'!$I$2:$I$234,'male drug ODs ages 1999-2020'!$H$2:$H$234,,0)</f>
        <v>48.6</v>
      </c>
      <c r="V21">
        <f>_xlfn.XLOOKUP($S21&amp;V$2,'male drug ODs ages 1999-2020'!$I$2:$I$234,'male drug ODs ages 1999-2020'!$H$2:$H$234,,0)</f>
        <v>43.3</v>
      </c>
      <c r="W21">
        <f>_xlfn.XLOOKUP($S21&amp;W$2,'male drug ODs ages 1999-2020'!$I$2:$I$234,'male drug ODs ages 1999-2020'!$H$2:$H$234,,0)</f>
        <v>31.9</v>
      </c>
      <c r="X21">
        <f>_xlfn.XLOOKUP($S21&amp;X$2,'male drug ODs ages 1999-2020'!$I$2:$I$234,'male drug ODs ages 1999-2020'!$H$2:$H$234,,0)</f>
        <v>9.6</v>
      </c>
      <c r="Y21">
        <f>_xlfn.XLOOKUP($S21&amp;Y$2,'male drug ODs ages 1999-2020'!$I$2:$I$234,'male drug ODs ages 1999-2020'!$H$2:$H$234,,0)</f>
        <v>2.2000000000000002</v>
      </c>
      <c r="Z21">
        <f>_xlfn.XLOOKUP($S21&amp;Z$2,'male drug ODs ages 1999-2020'!$I$2:$I$234,'male drug ODs ages 1999-2020'!$H$2:$H$234,,0)</f>
        <v>2.6</v>
      </c>
      <c r="AA21">
        <f>_xlfn.XLOOKUP($S21&amp;AA$2,'male drug ODs ages 1999-2020'!$I$2:$I$234,'male drug ODs ages 1999-2020'!$H$2:$H$234,,0)</f>
        <v>15.6</v>
      </c>
    </row>
    <row r="22" spans="1:27" x14ac:dyDescent="0.35">
      <c r="A22">
        <f>A21+1</f>
        <v>2018</v>
      </c>
      <c r="B22" s="2">
        <f>_xlfn.XLOOKUP($A22&amp;B$2,'1999-2019 suicide'!$W$3:$W$103,'1999-2019 suicide'!$V$3:$V$103,,0)</f>
        <v>6.2</v>
      </c>
      <c r="C22" s="2">
        <f>_xlfn.XLOOKUP($A22&amp;C$2,'1999-2019 suicide'!$W$3:$W$103,'1999-2019 suicide'!$V$3:$V$103,,0)</f>
        <v>22.8</v>
      </c>
      <c r="D22" s="2">
        <f t="shared" si="0"/>
        <v>3.6774193548387095</v>
      </c>
      <c r="E22">
        <f>_xlfn.XLOOKUP($A22&amp;E$2,'1999-2019 suicide'!$AA$3:$AA$44,'1999-2019 suicide'!$AI$3:$AI$44,,0)</f>
        <v>611.29999999999995</v>
      </c>
      <c r="F22">
        <f>_xlfn.XLOOKUP($A22&amp;F$2,'1999-2019 suicide'!$AA$3:$AA$44,'1999-2019 suicide'!$AI$3:$AI$44,,0)</f>
        <v>855.5</v>
      </c>
      <c r="G22" s="2">
        <f t="shared" si="1"/>
        <v>1.399476525437592</v>
      </c>
      <c r="H22" s="2">
        <f>_xlfn.XLOOKUP($A22&amp;H$2,'Drug ODs 1999-2020'!$J$2:$J$68,'Drug ODs 1999-2020'!$I$2:$I$68,,0)</f>
        <v>11.2</v>
      </c>
      <c r="I22" s="2">
        <f>_xlfn.XLOOKUP($A22&amp;I$2,'Drug ODs 1999-2020'!$J$2:$J$68,'Drug ODs 1999-2020'!$I$2:$I$68,,0)</f>
        <v>25.3</v>
      </c>
      <c r="J22" s="2">
        <f t="shared" si="4"/>
        <v>2.2589285714285716</v>
      </c>
      <c r="K22" s="7">
        <f t="shared" si="8"/>
        <v>-5.882352941176483E-2</v>
      </c>
      <c r="L22" s="7">
        <f t="shared" si="9"/>
        <v>-3.802281368821292E-2</v>
      </c>
      <c r="N22">
        <f t="shared" si="5"/>
        <v>2018</v>
      </c>
      <c r="O22">
        <f>'[1]Graph prep'!D52</f>
        <v>18.8</v>
      </c>
      <c r="P22">
        <f t="shared" si="2"/>
        <v>22.8</v>
      </c>
      <c r="Q22" s="2">
        <f t="shared" si="6"/>
        <v>25.3</v>
      </c>
      <c r="S22">
        <f t="shared" si="7"/>
        <v>2018</v>
      </c>
      <c r="T22">
        <f>_xlfn.XLOOKUP($S22&amp;T$2,'male drug ODs ages 1999-2020'!$I$2:$I$234,'male drug ODs ages 1999-2020'!$H$2:$H$234,,0)</f>
        <v>46</v>
      </c>
      <c r="U22">
        <f>_xlfn.XLOOKUP($S22&amp;U$2,'male drug ODs ages 1999-2020'!$I$2:$I$234,'male drug ODs ages 1999-2020'!$H$2:$H$234,,0)</f>
        <v>48.3</v>
      </c>
      <c r="V22">
        <f>_xlfn.XLOOKUP($S22&amp;V$2,'male drug ODs ages 1999-2020'!$I$2:$I$234,'male drug ODs ages 1999-2020'!$H$2:$H$234,,0)</f>
        <v>41.4</v>
      </c>
      <c r="W22">
        <f>_xlfn.XLOOKUP($S22&amp;W$2,'male drug ODs ages 1999-2020'!$I$2:$I$234,'male drug ODs ages 1999-2020'!$H$2:$H$234,,0)</f>
        <v>32.9</v>
      </c>
      <c r="X22">
        <f>_xlfn.XLOOKUP($S22&amp;X$2,'male drug ODs ages 1999-2020'!$I$2:$I$234,'male drug ODs ages 1999-2020'!$H$2:$H$234,,0)</f>
        <v>11.3</v>
      </c>
      <c r="Y22">
        <f>_xlfn.XLOOKUP($S22&amp;Y$2,'male drug ODs ages 1999-2020'!$I$2:$I$234,'male drug ODs ages 1999-2020'!$H$2:$H$234,,0)</f>
        <v>2.9</v>
      </c>
      <c r="Z22">
        <f>_xlfn.XLOOKUP($S22&amp;Z$2,'male drug ODs ages 1999-2020'!$I$2:$I$234,'male drug ODs ages 1999-2020'!$H$2:$H$234,,0)</f>
        <v>2.5</v>
      </c>
      <c r="AA22">
        <f>_xlfn.XLOOKUP($S22&amp;AA$2,'male drug ODs ages 1999-2020'!$I$2:$I$234,'male drug ODs ages 1999-2020'!$H$2:$H$234,,0)</f>
        <v>13</v>
      </c>
    </row>
    <row r="23" spans="1:27" x14ac:dyDescent="0.35">
      <c r="A23">
        <f t="shared" si="3"/>
        <v>2019</v>
      </c>
      <c r="B23" s="2">
        <f>_xlfn.XLOOKUP($A23&amp;B$2,'1999-2019 suicide'!$W$3:$W$103,'1999-2019 suicide'!$V$3:$V$103,,0)</f>
        <v>6</v>
      </c>
      <c r="C23" s="2">
        <f>_xlfn.XLOOKUP($A23&amp;C$2,'1999-2019 suicide'!$W$3:$W$103,'1999-2019 suicide'!$V$3:$V$103,,0)</f>
        <v>22.4</v>
      </c>
      <c r="D23" s="2">
        <f t="shared" si="0"/>
        <v>3.7333333333333329</v>
      </c>
      <c r="E23">
        <f>_xlfn.XLOOKUP($A23&amp;E$2,'1999-2019 suicide'!$AA$3:$AA$44,'1999-2019 suicide'!$AI$3:$AI$44,,0)</f>
        <v>602.70000000000005</v>
      </c>
      <c r="F23">
        <f>_xlfn.XLOOKUP($A23&amp;F$2,'1999-2019 suicide'!$AA$3:$AA$44,'1999-2019 suicide'!$AI$3:$AI$44,,0)</f>
        <v>846.7</v>
      </c>
      <c r="G23" s="2">
        <f t="shared" si="1"/>
        <v>1.4048448647751783</v>
      </c>
      <c r="H23" s="2">
        <f>_xlfn.XLOOKUP($A23&amp;H$2,'Drug ODs 1999-2020'!$J$2:$J$68,'Drug ODs 1999-2020'!$I$2:$I$68,,0)</f>
        <v>11.4</v>
      </c>
      <c r="I23" s="2">
        <f>_xlfn.XLOOKUP($A23&amp;I$2,'Drug ODs 1999-2020'!$J$2:$J$68,'Drug ODs 1999-2020'!$I$2:$I$68,,0)</f>
        <v>27</v>
      </c>
      <c r="J23" s="2">
        <f t="shared" si="4"/>
        <v>2.3684210526315788</v>
      </c>
      <c r="K23" s="7">
        <f t="shared" si="8"/>
        <v>1.7857142857143016E-2</v>
      </c>
      <c r="L23" s="7">
        <f t="shared" si="9"/>
        <v>6.7193675889328119E-2</v>
      </c>
      <c r="N23">
        <f t="shared" si="5"/>
        <v>2019</v>
      </c>
      <c r="O23">
        <f>'[1]Graph prep'!D53</f>
        <v>18.3</v>
      </c>
      <c r="P23">
        <f t="shared" si="2"/>
        <v>22.4</v>
      </c>
      <c r="Q23" s="2">
        <f t="shared" si="6"/>
        <v>27</v>
      </c>
      <c r="S23">
        <f t="shared" si="7"/>
        <v>2019</v>
      </c>
      <c r="T23">
        <f>_xlfn.XLOOKUP($S23&amp;T$2,'male drug ODs ages 1999-2020'!$I$2:$I$234,'male drug ODs ages 1999-2020'!$H$2:$H$234,,0)</f>
        <v>46.2</v>
      </c>
      <c r="U23">
        <f>_xlfn.XLOOKUP($S23&amp;U$2,'male drug ODs ages 1999-2020'!$I$2:$I$234,'male drug ODs ages 1999-2020'!$H$2:$H$234,,0)</f>
        <v>52.5</v>
      </c>
      <c r="V23">
        <f>_xlfn.XLOOKUP($S23&amp;V$2,'male drug ODs ages 1999-2020'!$I$2:$I$234,'male drug ODs ages 1999-2020'!$H$2:$H$234,,0)</f>
        <v>44.7</v>
      </c>
      <c r="W23">
        <f>_xlfn.XLOOKUP($S23&amp;W$2,'male drug ODs ages 1999-2020'!$I$2:$I$234,'male drug ODs ages 1999-2020'!$H$2:$H$234,,0)</f>
        <v>36.799999999999997</v>
      </c>
      <c r="X23">
        <f>_xlfn.XLOOKUP($S23&amp;X$2,'male drug ODs ages 1999-2020'!$I$2:$I$234,'male drug ODs ages 1999-2020'!$H$2:$H$234,,0)</f>
        <v>13.3</v>
      </c>
      <c r="Y23">
        <f>_xlfn.XLOOKUP($S23&amp;Y$2,'male drug ODs ages 1999-2020'!$I$2:$I$234,'male drug ODs ages 1999-2020'!$H$2:$H$234,,0)</f>
        <v>3</v>
      </c>
      <c r="Z23">
        <f>_xlfn.XLOOKUP($S23&amp;Z$2,'male drug ODs ages 1999-2020'!$I$2:$I$234,'male drug ODs ages 1999-2020'!$H$2:$H$234,,0)</f>
        <v>1.8</v>
      </c>
      <c r="AA23">
        <f>_xlfn.XLOOKUP($S23&amp;AA$2,'male drug ODs ages 1999-2020'!$I$2:$I$234,'male drug ODs ages 1999-2020'!$H$2:$H$234,,0)</f>
        <v>13.7</v>
      </c>
    </row>
    <row r="24" spans="1:27" x14ac:dyDescent="0.35">
      <c r="A24">
        <v>2020</v>
      </c>
      <c r="B24" s="2">
        <f>_xlfn.XLOOKUP($A24&amp;B$2,'2018-2022 provisional suicide'!$J$2:$J$17,'2018-2022 provisional suicide'!$I$2:$I$17,,0)</f>
        <v>5.5</v>
      </c>
      <c r="C24" s="2">
        <f>_xlfn.XLOOKUP($A24&amp;C$2,'2018-2022 provisional suicide'!$J$2:$J$17,'2018-2022 provisional suicide'!$I$2:$I$17,,0)</f>
        <v>22</v>
      </c>
      <c r="D24" s="2">
        <f t="shared" si="0"/>
        <v>4</v>
      </c>
      <c r="E24">
        <f>_xlfn.XLOOKUP($A24&amp;E$2,'2018-2022 provisional all-cause'!$J$2:$J$16,'2018-2022 provisional all-cause'!$I$2:$I$16,,0)</f>
        <v>695.1</v>
      </c>
      <c r="F24">
        <f>_xlfn.XLOOKUP($A24&amp;F$2,'2018-2022 provisional all-cause'!$J$2:$J$16,'2018-2022 provisional all-cause'!$I$2:$I$16,,0)</f>
        <v>998.3</v>
      </c>
      <c r="G24" s="2">
        <f t="shared" si="1"/>
        <v>1.4361962307581642</v>
      </c>
      <c r="H24" s="2">
        <f>_xlfn.XLOOKUP($A24&amp;H$2,'Drug ODs 1999-2020'!$J$2:$J$68,'Drug ODs 1999-2020'!$I$2:$I$68,,0)</f>
        <v>14.9</v>
      </c>
      <c r="I24" s="2">
        <f>_xlfn.XLOOKUP($A24&amp;I$2,'Drug ODs 1999-2020'!$J$2:$J$68,'Drug ODs 1999-2020'!$I$2:$I$68,,0)</f>
        <v>36.799999999999997</v>
      </c>
      <c r="J24" s="2">
        <f t="shared" si="4"/>
        <v>2.4697986577181203</v>
      </c>
      <c r="K24" s="7">
        <f t="shared" si="8"/>
        <v>0.30701754385964919</v>
      </c>
      <c r="L24" s="7">
        <f t="shared" si="9"/>
        <v>0.36296296296296293</v>
      </c>
      <c r="N24">
        <v>2020</v>
      </c>
      <c r="O24">
        <f>'[2]Age Graph prep'!$D$54</f>
        <v>18.5</v>
      </c>
      <c r="P24">
        <f t="shared" si="2"/>
        <v>22</v>
      </c>
      <c r="Q24" s="2">
        <f t="shared" si="6"/>
        <v>36.799999999999997</v>
      </c>
      <c r="S24">
        <f t="shared" si="7"/>
        <v>2020</v>
      </c>
      <c r="T24">
        <f>_xlfn.XLOOKUP($S24&amp;T$2,'male drug ODs ages 1999-2020'!$I$2:$I$234,'male drug ODs ages 1999-2020'!$H$2:$H$234,,0)</f>
        <v>62.8</v>
      </c>
      <c r="U24">
        <f>_xlfn.XLOOKUP($S24&amp;U$2,'male drug ODs ages 1999-2020'!$I$2:$I$234,'male drug ODs ages 1999-2020'!$H$2:$H$234,,0)</f>
        <v>71.3</v>
      </c>
      <c r="V24">
        <f>_xlfn.XLOOKUP($S24&amp;V$2,'male drug ODs ages 1999-2020'!$I$2:$I$234,'male drug ODs ages 1999-2020'!$H$2:$H$234,,0)</f>
        <v>59.8</v>
      </c>
      <c r="W24">
        <f>_xlfn.XLOOKUP($S24&amp;W$2,'male drug ODs ages 1999-2020'!$I$2:$I$234,'male drug ODs ages 1999-2020'!$H$2:$H$234,,0)</f>
        <v>48.2</v>
      </c>
      <c r="X24">
        <f>_xlfn.XLOOKUP($S24&amp;X$2,'male drug ODs ages 1999-2020'!$I$2:$I$234,'male drug ODs ages 1999-2020'!$H$2:$H$234,,0)</f>
        <v>17</v>
      </c>
      <c r="Y24">
        <f>_xlfn.XLOOKUP($S24&amp;Y$2,'male drug ODs ages 1999-2020'!$I$2:$I$234,'male drug ODs ages 1999-2020'!$H$2:$H$234,,0)</f>
        <v>3.2</v>
      </c>
      <c r="Z24">
        <f>_xlfn.XLOOKUP($S24&amp;Z$2,'male drug ODs ages 1999-2020'!$I$2:$I$234,'male drug ODs ages 1999-2020'!$H$2:$H$234,,0)</f>
        <v>2.6</v>
      </c>
      <c r="AA24">
        <f>_xlfn.XLOOKUP($S24&amp;AA$2,'male drug ODs ages 1999-2020'!$I$2:$I$234,'male drug ODs ages 1999-2020'!$H$2:$H$234,,0)</f>
        <v>22</v>
      </c>
    </row>
    <row r="25" spans="1:27" x14ac:dyDescent="0.35">
      <c r="A25">
        <v>2021</v>
      </c>
      <c r="B25" s="2">
        <f>_xlfn.XLOOKUP($A25&amp;B$2,'2018-2022 provisional suicide'!$J$2:$J$17,'2018-2022 provisional suicide'!$I$2:$I$17,,0)</f>
        <v>5.8</v>
      </c>
      <c r="C25" s="2">
        <f>_xlfn.XLOOKUP($A25&amp;C$2,'2018-2022 provisional suicide'!$J$2:$J$17,'2018-2022 provisional suicide'!$I$2:$I$17,,0)</f>
        <v>23</v>
      </c>
      <c r="D25" s="2">
        <f t="shared" si="0"/>
        <v>3.9655172413793105</v>
      </c>
      <c r="E25">
        <f>_xlfn.XLOOKUP($A25&amp;E$2,'2018-2022 provisional all-cause'!$J$2:$J$16,'2018-2022 provisional all-cause'!$I$2:$I$16,,0)</f>
        <v>707.7</v>
      </c>
      <c r="F25">
        <f>_xlfn.XLOOKUP($A25&amp;F$2,'2018-2022 provisional all-cause'!$J$2:$J$16,'2018-2022 provisional all-cause'!$I$2:$I$16,,0)</f>
        <v>1033.5999999999999</v>
      </c>
      <c r="G25" s="2">
        <f t="shared" si="1"/>
        <v>1.4605058640666948</v>
      </c>
      <c r="H25" s="2">
        <f>_xlfn.XLOOKUP($A25&amp;H$2,'Drug ODs 2018-2023'!$J$2:$J$17,'Drug ODs 2018-2023'!$I$2:$I$17,,0)</f>
        <v>17.3</v>
      </c>
      <c r="I25" s="2">
        <f>_xlfn.XLOOKUP($A25&amp;I$2,'Drug ODs 2018-2023'!$J$2:$J$17,'Drug ODs 2018-2023'!$I$2:$I$17,,0)</f>
        <v>42.3</v>
      </c>
      <c r="J25" s="2">
        <f t="shared" si="4"/>
        <v>2.445086705202312</v>
      </c>
      <c r="K25" s="7">
        <f>H25/H24-1</f>
        <v>0.16107382550335569</v>
      </c>
      <c r="L25" s="7">
        <f>I25/I24-1</f>
        <v>0.14945652173913038</v>
      </c>
      <c r="N25">
        <v>2021</v>
      </c>
      <c r="O25">
        <f>'[2]Age Graph prep'!$D$54</f>
        <v>18.5</v>
      </c>
      <c r="P25">
        <f t="shared" si="2"/>
        <v>23</v>
      </c>
      <c r="Q25" s="2">
        <f t="shared" si="6"/>
        <v>42.3</v>
      </c>
      <c r="S25">
        <v>2021</v>
      </c>
      <c r="T25">
        <f>_xlfn.XLOOKUP($S25&amp;T$2,'male drug ODs ages 2018-2023'!$I$2:$I$500,'male drug ODs ages 2018-2023'!$H$2:$H$500,,0)</f>
        <v>71.400000000000006</v>
      </c>
      <c r="U25">
        <f>_xlfn.XLOOKUP($S25&amp;U$2,'male drug ODs ages 2018-2023'!$I$2:$I$500,'male drug ODs ages 2018-2023'!$H$2:$H$500,,0)</f>
        <v>82.2</v>
      </c>
      <c r="V25">
        <f>_xlfn.XLOOKUP($S25&amp;V$2,'male drug ODs ages 2018-2023'!$I$2:$I$500,'male drug ODs ages 2018-2023'!$H$2:$H$500,,0)</f>
        <v>69.3</v>
      </c>
      <c r="W25">
        <f>_xlfn.XLOOKUP($S25&amp;W$2,'male drug ODs ages 2018-2023'!$I$2:$I$500,'male drug ODs ages 2018-2023'!$H$2:$H$500,,0)</f>
        <v>59.4</v>
      </c>
      <c r="X25">
        <f>_xlfn.XLOOKUP($S25&amp;X$2,'male drug ODs ages 2018-2023'!$I$2:$I$500,'male drug ODs ages 2018-2023'!$H$2:$H$500,,0)</f>
        <v>22.5</v>
      </c>
      <c r="Y25">
        <f>_xlfn.XLOOKUP($S25&amp;Y$2,'male drug ODs ages 2018-2023'!$I$2:$I$500,'male drug ODs ages 2018-2023'!$H$2:$H$500,,0)</f>
        <v>4.5</v>
      </c>
      <c r="Z25">
        <f>_xlfn.XLOOKUP($S25&amp;Z$2,'male drug ODs ages 2018-2023'!$I$2:$I$500,'male drug ODs ages 2018-2023'!$H$2:$H$500,,0)</f>
        <v>2.7</v>
      </c>
      <c r="AA25">
        <f>_xlfn.XLOOKUP($S25&amp;AA$2,'male drug ODs ages 2018-2023'!$I$2:$I$500,'male drug ODs ages 2018-2023'!$H$2:$H$500,,0)</f>
        <v>21.6</v>
      </c>
    </row>
    <row r="26" spans="1:27" x14ac:dyDescent="0.35">
      <c r="A26">
        <v>2022</v>
      </c>
      <c r="B26" s="2">
        <f>_xlfn.XLOOKUP($A26&amp;B$2,'2018-2022 provisional suicide'!$J$2:$J$17,'2018-2022 provisional suicide'!$I$2:$I$17,,0)</f>
        <v>2</v>
      </c>
      <c r="C26" s="2">
        <f>_xlfn.XLOOKUP($A26&amp;C$2,'2018-2022 provisional suicide'!$J$2:$J$17,'2018-2022 provisional suicide'!$I$2:$I$17,,0)</f>
        <v>8.1</v>
      </c>
      <c r="D26" s="2">
        <f t="shared" ref="D26" si="10">C26/B26</f>
        <v>4.05</v>
      </c>
      <c r="E26">
        <f>_xlfn.XLOOKUP($A26&amp;E$2,'2018-2022 provisional all-cause'!$J$2:$J$16,'2018-2022 provisional all-cause'!$I$2:$I$16,,0)</f>
        <v>533.1</v>
      </c>
      <c r="F26">
        <f>_xlfn.XLOOKUP($A26&amp;F$2,'2018-2022 provisional all-cause'!$J$2:$J$16,'2018-2022 provisional all-cause'!$I$2:$I$16,,0)</f>
        <v>766</v>
      </c>
      <c r="G26" s="2">
        <f t="shared" ref="G26" si="11">F26/E26</f>
        <v>1.436878634402551</v>
      </c>
      <c r="H26" s="2">
        <f>_xlfn.XLOOKUP($A26&amp;H$2,'Drug ODs 2018-2023'!$J$2:$J$17,'Drug ODs 2018-2023'!$I$2:$I$17,,0)</f>
        <v>17.100000000000001</v>
      </c>
      <c r="I26" s="2">
        <f>_xlfn.XLOOKUP($A26&amp;I$2,'Drug ODs 2018-2023'!$J$2:$J$17,'Drug ODs 2018-2023'!$I$2:$I$17,,0)</f>
        <v>43.4</v>
      </c>
      <c r="J26" s="2">
        <f t="shared" ref="J26" si="12">I26/H26</f>
        <v>2.5380116959064325</v>
      </c>
      <c r="K26" s="7">
        <f>H26/H25-1</f>
        <v>-1.1560693641618491E-2</v>
      </c>
      <c r="L26" s="7">
        <f>I26/I25-1</f>
        <v>2.6004728132387633E-2</v>
      </c>
      <c r="N26">
        <v>2022</v>
      </c>
      <c r="O26">
        <f>'[2]Age Graph prep'!$D$54</f>
        <v>18.5</v>
      </c>
      <c r="P26">
        <f t="shared" ref="P26" si="13">C26</f>
        <v>8.1</v>
      </c>
      <c r="Q26" s="2">
        <f t="shared" ref="Q26" si="14">I26</f>
        <v>43.4</v>
      </c>
      <c r="S26">
        <v>2022</v>
      </c>
      <c r="T26">
        <f>_xlfn.XLOOKUP($S26&amp;T$2,'male drug ODs ages 2018-2023'!$I$2:$I$500,'male drug ODs ages 2018-2023'!$H$2:$H$500,,0)</f>
        <v>69.099999999999994</v>
      </c>
      <c r="U26">
        <f>_xlfn.XLOOKUP($S26&amp;U$2,'male drug ODs ages 2018-2023'!$I$2:$I$500,'male drug ODs ages 2018-2023'!$H$2:$H$500,,0)</f>
        <v>85.4</v>
      </c>
      <c r="V26">
        <f>_xlfn.XLOOKUP($S26&amp;V$2,'male drug ODs ages 2018-2023'!$I$2:$I$500,'male drug ODs ages 2018-2023'!$H$2:$H$500,,0)</f>
        <v>72.7</v>
      </c>
      <c r="W26">
        <f>_xlfn.XLOOKUP($S26&amp;W$2,'male drug ODs ages 2018-2023'!$I$2:$I$500,'male drug ODs ages 2018-2023'!$H$2:$H$500,,0)</f>
        <v>63.9</v>
      </c>
      <c r="X26">
        <f>_xlfn.XLOOKUP($S26&amp;X$2,'male drug ODs ages 2018-2023'!$I$2:$I$500,'male drug ODs ages 2018-2023'!$H$2:$H$500,,0)</f>
        <v>26.1</v>
      </c>
      <c r="Y26">
        <f>_xlfn.XLOOKUP($S26&amp;Y$2,'male drug ODs ages 2018-2023'!$I$2:$I$500,'male drug ODs ages 2018-2023'!$H$2:$H$500,,0)</f>
        <v>5.0999999999999996</v>
      </c>
      <c r="Z26">
        <f>_xlfn.XLOOKUP($S26&amp;Z$2,'male drug ODs ages 2018-2023'!$I$2:$I$500,'male drug ODs ages 2018-2023'!$H$2:$H$500,,0)</f>
        <v>2.6</v>
      </c>
      <c r="AA26">
        <f>_xlfn.XLOOKUP($S26&amp;AA$2,'male drug ODs ages 2018-2023'!$I$2:$I$500,'male drug ODs ages 2018-2023'!$H$2:$H$500,,0)</f>
        <v>19.2</v>
      </c>
    </row>
    <row r="28" spans="1:27" ht="29" x14ac:dyDescent="0.35">
      <c r="A28" s="9" t="s">
        <v>176</v>
      </c>
      <c r="B28" s="7">
        <f>B25/B5-1</f>
        <v>0.44999999999999996</v>
      </c>
      <c r="C28" s="7">
        <f>C25/C5-1</f>
        <v>0.27071823204419876</v>
      </c>
      <c r="D28" s="7"/>
      <c r="E28" s="7">
        <f t="shared" ref="E28:I28" si="15">E25/E5-1</f>
        <v>-2.4669239250275643E-2</v>
      </c>
      <c r="F28" s="7">
        <f t="shared" si="15"/>
        <v>-1.7384585667377106E-3</v>
      </c>
      <c r="G28" s="7"/>
      <c r="H28" s="7">
        <f>H26/H6-1</f>
        <v>3.75</v>
      </c>
      <c r="I28" s="7">
        <f>I26/I6-1</f>
        <v>4.4936708860759493</v>
      </c>
      <c r="J28" s="7"/>
    </row>
    <row r="29" spans="1:27" ht="29" x14ac:dyDescent="0.35">
      <c r="A29" s="9" t="s">
        <v>176</v>
      </c>
      <c r="B29" s="8">
        <f>(B25/B5)^(1/20)-1</f>
        <v>1.8751825854987914E-2</v>
      </c>
      <c r="C29" s="8">
        <f>(C25/C5)^(1/20)-1</f>
        <v>1.2051150826453583E-2</v>
      </c>
      <c r="D29" s="8"/>
      <c r="E29" s="8">
        <f t="shared" ref="E29:I29" si="16">(E25/E5)^(1/20)-1</f>
        <v>-1.2481515959908984E-3</v>
      </c>
      <c r="F29" s="8">
        <f t="shared" si="16"/>
        <v>-8.6994787707128651E-5</v>
      </c>
      <c r="G29" s="8"/>
      <c r="H29" s="8">
        <f>(H26/H6)^(1/20)-1</f>
        <v>8.102236854854894E-2</v>
      </c>
      <c r="I29" s="8">
        <f>(I26/I6)^(1/20)-1</f>
        <v>8.8912872738057924E-2</v>
      </c>
      <c r="J2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C8D7-B09C-474E-BA70-B0AAD7E52C00}">
  <sheetPr codeName="Sheet12"/>
  <dimension ref="A1:E29"/>
  <sheetViews>
    <sheetView workbookViewId="0">
      <selection activeCell="C33" sqref="C33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128</v>
      </c>
      <c r="B1" t="s">
        <v>254</v>
      </c>
    </row>
    <row r="2" spans="1:2" x14ac:dyDescent="0.35">
      <c r="A2" t="s">
        <v>129</v>
      </c>
      <c r="B2" t="s">
        <v>253</v>
      </c>
    </row>
    <row r="3" spans="1:2" x14ac:dyDescent="0.35">
      <c r="A3" t="s">
        <v>138</v>
      </c>
      <c r="B3" s="5">
        <v>45257</v>
      </c>
    </row>
    <row r="4" spans="1:2" x14ac:dyDescent="0.35">
      <c r="B4" s="6" t="s">
        <v>139</v>
      </c>
    </row>
    <row r="5" spans="1:2" x14ac:dyDescent="0.35">
      <c r="A5" s="4" t="s">
        <v>130</v>
      </c>
    </row>
    <row r="6" spans="1:2" x14ac:dyDescent="0.35">
      <c r="B6" t="s">
        <v>233</v>
      </c>
    </row>
    <row r="7" spans="1:2" x14ac:dyDescent="0.35">
      <c r="B7" t="s">
        <v>140</v>
      </c>
    </row>
    <row r="18" spans="1:5" x14ac:dyDescent="0.35">
      <c r="A18" s="4" t="s">
        <v>131</v>
      </c>
      <c r="B18" s="4" t="s">
        <v>132</v>
      </c>
      <c r="D18" s="4" t="s">
        <v>133</v>
      </c>
      <c r="E18" s="4" t="s">
        <v>132</v>
      </c>
    </row>
    <row r="19" spans="1:5" x14ac:dyDescent="0.35">
      <c r="A19" t="s">
        <v>207</v>
      </c>
      <c r="D19" t="s">
        <v>137</v>
      </c>
    </row>
    <row r="20" spans="1:5" x14ac:dyDescent="0.35">
      <c r="A20" t="s">
        <v>174</v>
      </c>
      <c r="D20" t="s">
        <v>255</v>
      </c>
    </row>
    <row r="21" spans="1:5" x14ac:dyDescent="0.35">
      <c r="A21" t="s">
        <v>175</v>
      </c>
    </row>
    <row r="22" spans="1:5" x14ac:dyDescent="0.35">
      <c r="A22" t="s">
        <v>208</v>
      </c>
    </row>
    <row r="23" spans="1:5" x14ac:dyDescent="0.35">
      <c r="A23" t="s">
        <v>256</v>
      </c>
    </row>
    <row r="24" spans="1:5" x14ac:dyDescent="0.35">
      <c r="A24" t="s">
        <v>231</v>
      </c>
    </row>
    <row r="25" spans="1:5" x14ac:dyDescent="0.35">
      <c r="A25" t="s">
        <v>257</v>
      </c>
    </row>
    <row r="26" spans="1:5" x14ac:dyDescent="0.35">
      <c r="A26" t="s">
        <v>135</v>
      </c>
    </row>
    <row r="27" spans="1:5" x14ac:dyDescent="0.35">
      <c r="A27" t="s">
        <v>134</v>
      </c>
    </row>
    <row r="28" spans="1:5" x14ac:dyDescent="0.35">
      <c r="A28" t="s">
        <v>232</v>
      </c>
    </row>
    <row r="29" spans="1:5" x14ac:dyDescent="0.35">
      <c r="A29" t="s">
        <v>136</v>
      </c>
    </row>
  </sheetData>
  <hyperlinks>
    <hyperlink ref="B4" r:id="rId1" xr:uid="{675B9838-9CBA-49D9-8805-6CD6AD8998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</vt:vector>
  </HeadingPairs>
  <TitlesOfParts>
    <vt:vector size="12" baseType="lpstr">
      <vt:lpstr>1999-2019 suicide</vt:lpstr>
      <vt:lpstr>2018-2022 provisional suicide</vt:lpstr>
      <vt:lpstr>2018-2022 provisional all-cause</vt:lpstr>
      <vt:lpstr>Drug ODs 1999-2020</vt:lpstr>
      <vt:lpstr>Drug ODs 2018-2023</vt:lpstr>
      <vt:lpstr>male drug ODs ages 1999-2020</vt:lpstr>
      <vt:lpstr>male drug ODs ages 2018-2023</vt:lpstr>
      <vt:lpstr>Graph Prep</vt:lpstr>
      <vt:lpstr>Documentation Information</vt:lpstr>
      <vt:lpstr>Death Rate Ratios - Sex Gap</vt:lpstr>
      <vt:lpstr>Sex Diff for Death Rates</vt:lpstr>
      <vt:lpstr>Drug ODs for Men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2021-11-10T22:51:27Z</dcterms:created>
  <dcterms:modified xsi:type="dcterms:W3CDTF">2023-11-27T11:20:27Z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{32087897-A11D-4407-AB28-639D01F0873B}</vt:lpwstr>
  </property>
</Properties>
</file>